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827" documentId="120_S{2AC9BD13-BADA-5192-A53E-5A8FF88502F6}" xr6:coauthVersionLast="47" xr6:coauthVersionMax="47" xr10:uidLastSave="{25149A66-0C30-45C8-B120-C069687F74BC}"/>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5" i="3"/>
  <c r="D16" i="3"/>
  <c r="D13" i="3"/>
  <c r="D3" i="3"/>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J6" i="5"/>
  <c r="J7" i="5"/>
  <c r="J8" i="5"/>
  <c r="J9" i="5"/>
  <c r="J10" i="5"/>
  <c r="J11" i="5"/>
  <c r="J12" i="5"/>
  <c r="J13" i="5"/>
  <c r="J14" i="5"/>
  <c r="J15" i="5"/>
  <c r="J16" i="5"/>
  <c r="J17" i="5"/>
  <c r="J18" i="5"/>
  <c r="J19" i="5"/>
  <c r="J20" i="5"/>
  <c r="J21" i="5"/>
  <c r="J22" i="5"/>
  <c r="J23" i="5"/>
  <c r="J24" i="5"/>
  <c r="J25" i="5"/>
  <c r="J26" i="5"/>
  <c r="I6" i="5"/>
  <c r="I7" i="5"/>
  <c r="I8" i="5"/>
  <c r="I9" i="5"/>
  <c r="I10" i="5"/>
  <c r="I11" i="5"/>
  <c r="I12" i="5"/>
  <c r="I13" i="5"/>
  <c r="I14" i="5"/>
  <c r="I15" i="5"/>
  <c r="I16" i="5"/>
  <c r="I17" i="5"/>
  <c r="I18" i="5"/>
  <c r="I19" i="5"/>
  <c r="I20" i="5"/>
  <c r="I21" i="5"/>
  <c r="I22" i="5"/>
  <c r="I23" i="5"/>
  <c r="I24" i="5"/>
  <c r="I25" i="5"/>
  <c r="I26" i="5"/>
  <c r="B6" i="5"/>
  <c r="B7" i="5"/>
  <c r="B8" i="5"/>
  <c r="B9" i="5"/>
  <c r="B10" i="5"/>
  <c r="B11" i="5"/>
  <c r="B12" i="5"/>
  <c r="B13" i="5"/>
  <c r="B14" i="5"/>
  <c r="B15" i="5"/>
  <c r="B16" i="5"/>
  <c r="B17" i="5"/>
  <c r="B18" i="5"/>
  <c r="B19" i="5"/>
  <c r="B20" i="5"/>
  <c r="B21" i="5"/>
  <c r="B22" i="5"/>
  <c r="B23" i="5"/>
  <c r="B24" i="5"/>
  <c r="B25" i="5"/>
  <c r="B26" i="5"/>
  <c r="G6" i="5"/>
  <c r="G7" i="5"/>
  <c r="G8" i="5"/>
  <c r="G9" i="5"/>
  <c r="G10" i="5"/>
  <c r="G11" i="5"/>
  <c r="G12" i="5"/>
  <c r="G13" i="5"/>
  <c r="G14" i="5"/>
  <c r="G15" i="5"/>
  <c r="G16" i="5"/>
  <c r="G17" i="5"/>
  <c r="G18" i="5"/>
  <c r="G19" i="5"/>
  <c r="G20" i="5"/>
  <c r="G21" i="5"/>
  <c r="G22" i="5"/>
  <c r="G23" i="5"/>
  <c r="G24" i="5"/>
  <c r="G25" i="5"/>
  <c r="G2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7" i="3"/>
  <c r="D9"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<sst xmlns="http://schemas.openxmlformats.org/spreadsheetml/2006/main" count="181594" uniqueCount="39212">
  <si>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</si>
  <si>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</si>
  <si>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</si>
  <si>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</si>
  <si>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</si>
  <si>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</si>
  <si>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</si>
  <si>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</si>
  <si>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</si>
  <si>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</si>
  <si>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</si>
  <si>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</si>
  <si>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</si>
  <si>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</si>
  <si>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</si>
  <si>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</si>
  <si>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</si>
  <si>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</si>
  <si>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</si>
  <si>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</si>
  <si>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</si>
  <si>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</si>
  <si>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</si>
  <si>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</si>
  <si>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</si>
  <si>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</si>
  <si>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</si>
  <si>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</si>
  <si>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</si>
  <si>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</si>
  <si>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</si>
  <si>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</si>
  <si>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</si>
  <si>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</si>
  <si>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</si>
  <si>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</si>
  <si>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</si>
  <si>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</si>
  <si>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</si>
  <si>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</si>
  <si>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</si>
  <si>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</si>
  <si>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</si>
  <si>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</si>
  <si>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</si>
  <si>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</si>
  <si>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</si>
  <si>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</si>
  <si>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</si>
  <si>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</si>
  <si>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</si>
  <si>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</si>
  <si>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</si>
  <si>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</si>
  <si>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</si>
  <si>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</si>
  <si>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</si>
  <si>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</si>
  <si>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</si>
  <si>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</si>
  <si>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</si>
  <si>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</si>
  <si>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</si>
  <si>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</si>
  <si>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</si>
  <si>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</si>
  <si>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</si>
  <si>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</si>
  <si>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</si>
  <si>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</si>
  <si>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</si>
  <si>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</si>
  <si>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</si>
  <si>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</si>
  <si>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</si>
  <si>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</si>
  <si>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</si>
  <si>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</si>
  <si>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</si>
  <si>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</si>
  <si>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</si>
  <si>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</si>
  <si>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</si>
  <si>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</si>
  <si>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</si>
  <si>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</si>
  <si>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</si>
  <si>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</si>
  <si>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</si>
  <si>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</si>
  <si>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</si>
  <si>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</si>
  <si>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</si>
  <si>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</si>
  <si>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</si>
  <si>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</si>
  <si>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</si>
  <si>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</si>
  <si>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</si>
  <si>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</si>
  <si>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</si>
  <si>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</si>
  <si>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</si>
  <si>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</si>
  <si>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</si>
  <si>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</si>
  <si>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</si>
  <si>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</si>
  <si>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</si>
  <si>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</si>
  <si>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</si>
  <si>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</si>
  <si>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</si>
  <si>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</si>
  <si>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</si>
  <si>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</si>
  <si>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</si>
  <si>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</si>
  <si>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</si>
  <si>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</si>
  <si>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</si>
  <si>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</si>
  <si>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</si>
  <si>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</si>
  <si>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</si>
  <si>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</si>
  <si>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</si>
  <si>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</si>
  <si>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</si>
  <si>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</si>
  <si>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</si>
  <si>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</si>
  <si>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</si>
  <si>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</si>
  <si>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</si>
  <si>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</si>
  <si>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</si>
  <si>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</si>
  <si>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</si>
  <si>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</si>
  <si>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</si>
  <si>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</si>
  <si>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</si>
  <si>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</si>
  <si>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</si>
  <si>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</si>
  <si>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</si>
  <si>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</si>
  <si>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</si>
  <si>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</si>
  <si>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</si>
  <si>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</si>
  <si>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</si>
  <si>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</si>
  <si>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</si>
  <si>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</si>
  <si>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</si>
  <si>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</si>
  <si>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</si>
  <si>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</si>
  <si>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</si>
  <si>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</si>
  <si>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</si>
  <si>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</si>
  <si>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</si>
  <si>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</si>
  <si>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</si>
  <si>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</si>
  <si>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</si>
  <si>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</si>
  <si>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</si>
  <si>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</si>
  <si>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</si>
  <si>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</si>
  <si>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</si>
  <si>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</si>
  <si>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</si>
  <si>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</si>
  <si>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</si>
  <si>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</si>
  <si>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</si>
  <si>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</si>
  <si>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</si>
  <si>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</si>
  <si>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</si>
  <si>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</si>
  <si>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</si>
  <si>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</si>
  <si>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</si>
  <si>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</si>
  <si>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</si>
  <si>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</si>
  <si>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</si>
  <si>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</si>
  <si>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</si>
  <si>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</si>
  <si>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</si>
  <si>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</si>
  <si>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</si>
  <si>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</si>
  <si>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</si>
  <si>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</si>
  <si>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</si>
  <si>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</si>
  <si>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</si>
  <si>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</si>
  <si>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</si>
  <si>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</si>
  <si>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</si>
  <si>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</si>
  <si>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</si>
  <si>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</si>
  <si>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</si>
  <si>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</si>
  <si>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</si>
  <si>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</si>
  <si>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</si>
  <si>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</si>
  <si>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</si>
  <si>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</si>
  <si>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</si>
  <si>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</si>
  <si>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</si>
  <si>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</si>
  <si>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</si>
  <si>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</si>
  <si>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</si>
  <si>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</si>
  <si>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</si>
  <si>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</si>
  <si>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</si>
  <si>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</si>
  <si>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</si>
  <si>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</si>
  <si>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</si>
  <si>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</si>
  <si>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</si>
  <si>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</si>
  <si>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</si>
  <si>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</si>
  <si>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</si>
  <si>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</si>
  <si>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</si>
  <si>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</si>
  <si>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</si>
  <si>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</si>
  <si>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</si>
  <si>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</si>
  <si>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</si>
  <si>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</si>
  <si>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</si>
  <si>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</si>
  <si>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</si>
  <si>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</si>
  <si>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</si>
  <si>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</si>
  <si>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</si>
  <si>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</si>
  <si>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</si>
  <si>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</si>
  <si>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</si>
  <si>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</si>
  <si>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</si>
  <si>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</si>
  <si>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</si>
  <si>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</si>
  <si>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</si>
  <si>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</si>
  <si>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</si>
  <si>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</si>
  <si>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</si>
  <si>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</si>
  <si>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</si>
  <si>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</si>
  <si>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</si>
  <si>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</si>
  <si>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</si>
  <si>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</si>
  <si>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</si>
  <si>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</si>
  <si>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</si>
  <si>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</si>
  <si>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</si>
  <si>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</si>
  <si>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</si>
  <si>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</si>
  <si>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</si>
  <si>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</si>
  <si>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</si>
  <si>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</si>
  <si>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</si>
  <si>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</si>
  <si>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</si>
  <si>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</si>
  <si>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</si>
  <si>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</si>
  <si>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</si>
  <si>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</si>
  <si>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</si>
  <si>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</si>
  <si>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</si>
  <si>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</si>
  <si>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</si>
  <si>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</si>
  <si>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</si>
  <si>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</si>
  <si>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</si>
  <si>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</si>
  <si>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</si>
  <si>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</si>
  <si>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</si>
  <si>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</si>
  <si>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</si>
  <si>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</si>
  <si>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</si>
  <si>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</si>
  <si>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</si>
  <si>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</si>
  <si>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</si>
  <si>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</si>
  <si>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</si>
  <si>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</si>
  <si>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</si>
  <si>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</si>
  <si>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</si>
  <si>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</si>
  <si>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</si>
  <si>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</si>
  <si>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</si>
  <si>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</si>
  <si>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</si>
  <si>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</si>
  <si>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</si>
  <si>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</si>
  <si>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</si>
  <si>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</si>
  <si>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</si>
  <si>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</si>
  <si>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</si>
  <si>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</si>
  <si>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</si>
  <si>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</si>
  <si>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</si>
  <si>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</si>
  <si>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</si>
  <si>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</si>
  <si>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</si>
  <si>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</si>
  <si>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</si>
  <si>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</si>
  <si>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</si>
  <si>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</si>
  <si>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</si>
  <si>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</si>
  <si>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</si>
  <si>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</si>
  <si>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</si>
  <si>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</si>
  <si>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</si>
  <si>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</si>
  <si>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</si>
  <si>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</si>
  <si>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</si>
  <si>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</si>
  <si>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</si>
  <si>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</si>
  <si>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</si>
  <si>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</si>
  <si>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</si>
  <si>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</si>
  <si>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</si>
  <si>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</si>
  <si>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</si>
  <si>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</si>
  <si>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</si>
  <si>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</si>
  <si>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</si>
  <si>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</si>
  <si>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</si>
  <si>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</si>
  <si>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</si>
  <si>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</si>
  <si>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</si>
  <si>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</si>
  <si>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</si>
  <si>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</si>
  <si>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</si>
  <si>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</si>
  <si>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</si>
  <si>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</si>
  <si>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</si>
  <si>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</si>
  <si>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</si>
  <si>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</si>
  <si>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</si>
  <si>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</si>
  <si>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</si>
  <si>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</si>
  <si>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</si>
  <si>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</si>
  <si>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</si>
  <si>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</si>
  <si>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</si>
  <si>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</si>
  <si>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</si>
  <si>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</si>
  <si>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</si>
  <si>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</si>
  <si>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</si>
  <si>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</si>
  <si>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</si>
  <si>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</si>
  <si>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</si>
  <si>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</si>
  <si>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</si>
  <si>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</si>
  <si>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</si>
  <si>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</si>
  <si>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</si>
  <si>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</si>
  <si>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</si>
  <si>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</si>
  <si>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</si>
  <si>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</si>
  <si>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</si>
  <si>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</si>
  <si>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</si>
  <si>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</si>
  <si>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</si>
  <si>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</si>
  <si>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</si>
  <si>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</si>
  <si>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</si>
  <si>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</si>
  <si>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</si>
  <si>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</si>
  <si>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</si>
  <si>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</si>
  <si>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</si>
  <si>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</si>
  <si>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</si>
  <si>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</si>
  <si>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</si>
  <si>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</si>
  <si>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</si>
  <si>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</si>
  <si>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</si>
  <si>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</si>
  <si>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</si>
  <si>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</si>
  <si>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</si>
  <si>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</si>
  <si>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</si>
  <si>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</si>
  <si>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</si>
  <si>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</si>
  <si>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</si>
  <si>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</si>
  <si>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</si>
  <si>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</si>
  <si>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</si>
  <si>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</si>
  <si>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</si>
  <si>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</si>
  <si>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</si>
  <si>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</si>
  <si>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</si>
  <si>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</si>
  <si>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</si>
  <si>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</si>
  <si>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</si>
  <si>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</si>
  <si>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</si>
  <si>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</si>
  <si>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</si>
  <si>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</si>
  <si>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</si>
  <si>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</si>
  <si>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</si>
  <si>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</si>
  <si>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</si>
  <si>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</si>
  <si>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</si>
  <si>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</si>
  <si>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</si>
  <si>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</si>
  <si>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</si>
  <si>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</si>
  <si>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</si>
  <si>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</si>
  <si>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</si>
  <si>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</si>
  <si>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</si>
  <si>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</si>
  <si>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</si>
  <si>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</si>
  <si>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</si>
  <si>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</si>
  <si>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</si>
  <si>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</si>
  <si>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</si>
  <si>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</si>
  <si>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</si>
  <si>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</si>
  <si>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</si>
  <si>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</si>
  <si>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</si>
  <si>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</si>
  <si>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</si>
  <si>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</si>
  <si>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</si>
  <si>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</si>
  <si>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</si>
  <si>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</si>
  <si>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</si>
  <si>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</si>
  <si>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</si>
  <si>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</si>
  <si>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</si>
  <si>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</si>
  <si>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</si>
  <si>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</si>
  <si>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</si>
  <si>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</si>
  <si>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</si>
  <si>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</si>
  <si>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</si>
  <si>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</si>
  <si>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</si>
  <si>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</si>
  <si>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</si>
  <si>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</si>
  <si>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</si>
  <si>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</si>
  <si>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</si>
  <si>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</si>
  <si>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</si>
  <si>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</si>
  <si>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</si>
  <si>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</si>
  <si>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</si>
  <si>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</si>
  <si>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</si>
  <si>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</si>
  <si>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</si>
  <si>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</si>
  <si>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</si>
  <si>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</si>
  <si>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</si>
  <si>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</si>
  <si>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</si>
  <si>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</si>
  <si>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</si>
  <si>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</si>
  <si>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</si>
  <si>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</si>
  <si>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</si>
  <si>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</si>
  <si>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</si>
  <si>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</si>
  <si>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</si>
  <si>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</si>
  <si>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</si>
  <si>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</si>
  <si>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</si>
  <si>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</si>
  <si>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</si>
  <si>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</si>
  <si>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</si>
  <si>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</si>
  <si>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</si>
  <si>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</si>
  <si>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</si>
  <si>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</si>
  <si>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</si>
  <si>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</si>
  <si>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</si>
  <si>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</si>
  <si>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</si>
  <si>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</si>
  <si>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</si>
  <si>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</si>
  <si>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</si>
  <si>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</si>
  <si>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</si>
  <si>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</si>
  <si>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</si>
  <si>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</si>
  <si>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</si>
  <si>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</si>
  <si>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</si>
  <si>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</si>
  <si>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</si>
  <si>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</si>
  <si>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</si>
  <si>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</si>
  <si>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</si>
  <si>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</si>
  <si>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</si>
  <si>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</si>
  <si>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</si>
  <si>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</si>
  <si>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</si>
  <si>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</si>
  <si>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</si>
  <si>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</si>
  <si>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</si>
  <si>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</si>
  <si>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</si>
  <si>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</si>
  <si>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</si>
  <si>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</si>
  <si>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</si>
  <si>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</si>
  <si>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</si>
  <si>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</si>
  <si>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</si>
  <si>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</si>
  <si>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</si>
  <si>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</si>
  <si>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</si>
  <si>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</si>
  <si>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</si>
  <si>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</si>
  <si>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</si>
  <si>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</si>
  <si>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</si>
  <si>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</si>
  <si>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</si>
  <si>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</si>
  <si>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</si>
  <si>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</si>
  <si>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</si>
  <si>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</si>
  <si>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</si>
  <si>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</si>
  <si>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</si>
  <si>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</si>
  <si>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</si>
  <si>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</si>
  <si>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</si>
  <si>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</si>
  <si>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</si>
  <si>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</si>
  <si>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</si>
  <si>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</si>
  <si>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</si>
  <si>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</si>
  <si>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</si>
  <si>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</si>
  <si>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</si>
  <si>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</si>
  <si>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</si>
  <si>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</si>
  <si>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</si>
  <si>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</si>
  <si>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</si>
  <si>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</si>
  <si>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</si>
  <si>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</si>
  <si>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</si>
  <si>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</si>
  <si>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</si>
  <si>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</si>
  <si>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</si>
  <si>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</si>
  <si>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</si>
  <si>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</si>
  <si>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</si>
  <si>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</si>
  <si>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</si>
  <si>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</si>
  <si>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</si>
  <si>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</si>
  <si>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</si>
  <si>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</si>
  <si>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</si>
  <si>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</si>
  <si>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</si>
  <si>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</si>
  <si>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</si>
  <si>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</si>
  <si>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</si>
  <si>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</si>
  <si>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</si>
  <si>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</si>
  <si>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</si>
  <si>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</si>
  <si>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</si>
  <si>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</si>
  <si>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</si>
  <si>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</si>
  <si>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</si>
  <si>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</si>
  <si>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</si>
  <si>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</si>
  <si>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</si>
  <si>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</si>
  <si>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</si>
  <si>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</si>
  <si>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</si>
  <si>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</si>
  <si>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</si>
  <si>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</si>
  <si>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</si>
  <si>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</si>
  <si>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</si>
  <si>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</si>
  <si>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</si>
  <si>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</si>
  <si>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</si>
  <si>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</si>
  <si>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</si>
  <si>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</si>
  <si>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</si>
  <si>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</si>
  <si>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</si>
  <si>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</si>
  <si>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</si>
  <si>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</si>
  <si>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</si>
  <si>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</si>
  <si>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</si>
  <si>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</si>
  <si>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</si>
  <si>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</si>
  <si>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</si>
  <si>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</si>
  <si>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</si>
  <si>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</si>
  <si>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</si>
  <si>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</si>
  <si>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</si>
  <si>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</si>
  <si>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</si>
  <si>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</si>
  <si>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</si>
  <si>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</si>
  <si>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</si>
  <si>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</si>
  <si>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</si>
  <si>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</si>
  <si>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</si>
  <si>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</si>
  <si>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</si>
  <si>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</si>
  <si>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</si>
  <si>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</si>
  <si>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</si>
  <si>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</si>
  <si>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</si>
  <si>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</si>
  <si>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</si>
  <si>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</si>
  <si>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</si>
  <si>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</si>
  <si>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</si>
  <si>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</si>
  <si>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</si>
  <si>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</si>
  <si>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</si>
  <si>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</si>
  <si>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</si>
  <si>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</si>
  <si>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</si>
  <si>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</si>
  <si>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</si>
  <si>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</si>
  <si>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</si>
  <si>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</si>
  <si>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</si>
  <si>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</si>
  <si>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</si>
  <si>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</si>
  <si>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</si>
  <si>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</si>
  <si>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</si>
  <si>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</si>
  <si>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</si>
  <si>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</si>
  <si>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</si>
  <si>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</si>
  <si>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</si>
  <si>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</si>
  <si>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</si>
  <si>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</si>
  <si>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</si>
  <si>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</si>
  <si>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</si>
  <si>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</si>
  <si>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</si>
  <si>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</si>
  <si>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</si>
  <si>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</si>
  <si>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</si>
  <si>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</si>
  <si>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</si>
  <si>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</si>
  <si>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</si>
  <si>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</si>
  <si>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</si>
  <si>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</si>
  <si>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</si>
  <si>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</si>
  <si>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</si>
  <si>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</si>
  <si>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</si>
  <si>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</si>
  <si>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</si>
  <si>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</si>
  <si>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</si>
  <si>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</si>
  <si>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</si>
  <si>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</si>
  <si>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</si>
  <si>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</si>
  <si>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</si>
  <si>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</si>
  <si>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</si>
  <si>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</si>
  <si>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</si>
  <si>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</si>
  <si>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</si>
  <si>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</si>
  <si>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</si>
  <si>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</si>
  <si>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</si>
  <si>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</si>
  <si>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</si>
  <si>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</si>
  <si>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</si>
  <si>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</si>
  <si>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</si>
  <si>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</si>
  <si>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</si>
  <si>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</si>
  <si>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</si>
  <si>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</si>
  <si>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</si>
  <si>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</si>
  <si>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</si>
  <si>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</si>
  <si>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</si>
  <si>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</si>
  <si>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</si>
  <si>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</si>
  <si>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</si>
  <si>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</si>
  <si>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</si>
  <si>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</si>
  <si>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</si>
  <si>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</si>
  <si>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</si>
  <si>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</si>
  <si>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</si>
  <si>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</si>
  <si>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</si>
  <si>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</si>
  <si>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</si>
  <si>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</si>
  <si>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</si>
  <si>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</si>
  <si>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</si>
  <si>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</si>
  <si>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</si>
  <si>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</si>
  <si>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</si>
  <si>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</si>
  <si>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</si>
  <si>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</si>
  <si>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</si>
  <si>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</si>
  <si>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</si>
  <si>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</si>
  <si>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</si>
  <si>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</si>
  <si>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</si>
  <si>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</si>
  <si>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</si>
  <si>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</si>
  <si>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</si>
  <si>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</si>
  <si>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</si>
  <si>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</si>
  <si>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</si>
  <si>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</si>
  <si>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</si>
  <si>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</si>
  <si>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</si>
  <si>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</si>
  <si>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</si>
  <si>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</si>
  <si>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</si>
  <si>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</si>
  <si>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</si>
  <si>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</si>
  <si>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</si>
  <si>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</si>
  <si>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</si>
  <si>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</si>
  <si>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</si>
  <si>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</si>
  <si>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</si>
  <si>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</si>
  <si>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</si>
  <si>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</si>
  <si>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</si>
  <si>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</si>
  <si>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</si>
  <si>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</si>
  <si>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</si>
  <si>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</si>
  <si>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</si>
  <si>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</si>
  <si>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</si>
  <si>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</si>
  <si>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</si>
  <si>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</si>
  <si>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</si>
  <si>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</si>
  <si>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</si>
  <si>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</si>
  <si>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</si>
  <si>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</si>
  <si>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</si>
  <si>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</si>
  <si>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</si>
  <si>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</si>
  <si>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</si>
  <si>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</si>
  <si>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</si>
  <si>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</si>
  <si>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</si>
  <si>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</si>
  <si>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</si>
  <si>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</si>
  <si>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</si>
  <si>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</si>
  <si>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</si>
  <si>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</si>
  <si>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</si>
  <si>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</si>
  <si>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</si>
  <si>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</si>
  <si>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</si>
  <si>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</si>
  <si>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</si>
  <si>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</si>
  <si>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</si>
  <si>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</si>
  <si>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</si>
  <si>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</si>
  <si>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</si>
  <si>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</si>
  <si>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</si>
  <si>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</si>
  <si>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</si>
  <si>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</si>
  <si>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</si>
  <si>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</si>
  <si>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</si>
  <si>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</si>
  <si>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</si>
  <si>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</si>
  <si>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</si>
  <si>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</si>
  <si>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</si>
  <si>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</si>
  <si>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</si>
  <si>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</si>
  <si>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</si>
  <si>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</si>
  <si>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</si>
  <si>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</si>
  <si>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</si>
  <si>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</si>
  <si>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</si>
  <si>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</si>
  <si>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</si>
  <si>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</si>
  <si>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</si>
  <si>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</si>
  <si>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</si>
  <si>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</si>
  <si>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</si>
  <si>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</si>
  <si>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</si>
  <si>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</si>
  <si>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</si>
  <si>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</si>
  <si>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</si>
  <si>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</si>
  <si>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</si>
  <si>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</si>
  <si>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</si>
  <si>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</si>
  <si>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</si>
  <si>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</si>
  <si>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</si>
  <si>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</si>
  <si>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</si>
  <si>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</si>
  <si>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</si>
  <si>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</si>
  <si>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</si>
  <si>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</si>
  <si>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</si>
  <si>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</si>
  <si>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</si>
  <si>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</si>
  <si>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</si>
  <si>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</si>
  <si>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</si>
  <si>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</si>
  <si>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</si>
  <si>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</si>
  <si>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</si>
  <si>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</si>
  <si>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</si>
  <si>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</si>
  <si>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</si>
  <si>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</si>
  <si>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</si>
  <si>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</si>
  <si>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</si>
  <si>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</si>
  <si>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</si>
  <si>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</si>
  <si>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</si>
  <si>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</si>
  <si>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</si>
  <si>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</si>
  <si>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</si>
  <si>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</si>
  <si>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</si>
  <si>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</si>
  <si>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</si>
  <si>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</si>
  <si>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</si>
  <si>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</si>
  <si>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</si>
  <si>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</si>
  <si>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</si>
  <si>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</si>
  <si>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</si>
  <si>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</si>
  <si>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</si>
  <si>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</si>
  <si>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</si>
  <si>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</si>
  <si>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</si>
  <si>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</si>
  <si>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</si>
  <si>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</si>
  <si>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</si>
  <si>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</si>
  <si>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</si>
  <si>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</si>
  <si>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</si>
  <si>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</si>
  <si>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</si>
  <si>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</si>
  <si>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</si>
  <si>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</si>
  <si>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</si>
  <si>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</si>
  <si>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</si>
  <si>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</si>
  <si>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</si>
  <si>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</si>
  <si>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</si>
  <si>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</si>
  <si>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</si>
  <si>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</si>
  <si>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</si>
  <si>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</si>
  <si>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</si>
  <si>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</si>
  <si>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</si>
  <si>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</si>
  <si>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</si>
  <si>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</si>
  <si>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</si>
  <si>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</si>
  <si>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</si>
  <si>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</si>
  <si>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</si>
  <si>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</si>
  <si>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</si>
  <si>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</si>
  <si>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</si>
  <si>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</si>
  <si>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</si>
  <si>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</si>
  <si>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</si>
  <si>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</si>
  <si>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</si>
  <si>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</si>
  <si>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</si>
  <si>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</si>
  <si>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</si>
  <si>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</si>
  <si>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</si>
  <si>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</si>
  <si>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</si>
  <si>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</si>
  <si>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</si>
  <si>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</si>
  <si>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</si>
  <si>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</si>
  <si>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</si>
  <si>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</si>
  <si>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</si>
  <si>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</si>
  <si>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</si>
  <si>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</si>
  <si>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</si>
  <si>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</si>
  <si>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</si>
  <si>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</si>
  <si>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</si>
  <si>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</si>
  <si>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</si>
  <si>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</si>
  <si>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</si>
  <si>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</si>
  <si>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</si>
  <si>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</si>
  <si>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</si>
  <si>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</si>
  <si>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</si>
  <si>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</si>
  <si>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</si>
  <si>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</si>
  <si>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</si>
  <si>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</si>
  <si>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</si>
  <si>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</si>
  <si>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</si>
  <si>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</si>
  <si>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</si>
  <si>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</si>
  <si>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</si>
  <si>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</si>
  <si>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</si>
  <si>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</si>
  <si>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</si>
  <si>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</si>
  <si>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</si>
  <si>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</si>
  <si>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</si>
  <si>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</si>
  <si>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</si>
  <si>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</si>
  <si>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</si>
  <si>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</si>
  <si>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</si>
  <si>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</si>
  <si>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</si>
  <si>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</si>
  <si>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</si>
  <si>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</si>
  <si>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</si>
  <si>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</si>
  <si>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</si>
  <si>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</si>
  <si>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</si>
  <si>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</si>
  <si>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</si>
  <si>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</si>
  <si>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</si>
  <si>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</si>
  <si>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</si>
  <si>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</si>
  <si>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</si>
  <si>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</si>
  <si>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</si>
  <si>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</si>
  <si>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</si>
  <si>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</si>
  <si>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</si>
  <si>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</si>
  <si>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</si>
  <si>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</si>
  <si>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</si>
  <si>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</si>
  <si>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</si>
  <si>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</si>
  <si>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</si>
  <si>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</si>
  <si>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</si>
  <si>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</si>
  <si>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</si>
  <si>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</si>
  <si>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</si>
  <si>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</si>
  <si>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</si>
  <si>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</si>
  <si>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</si>
  <si>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</si>
  <si>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</si>
  <si>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</si>
  <si>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</si>
  <si>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</si>
  <si>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</si>
  <si>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</si>
  <si>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</si>
  <si>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</si>
  <si>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</si>
  <si>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</si>
  <si>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</si>
  <si>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</si>
  <si>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</si>
  <si>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</si>
  <si>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</si>
  <si>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</si>
  <si>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</si>
  <si>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</si>
  <si>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</si>
  <si>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</si>
  <si>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</si>
  <si>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</si>
  <si>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</si>
  <si>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</si>
  <si>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</si>
  <si>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</si>
  <si>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</si>
  <si>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</si>
  <si>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</si>
  <si>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</si>
  <si>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</si>
  <si>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</si>
  <si>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</si>
  <si>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</si>
  <si>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</si>
  <si>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</si>
  <si>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</si>
  <si>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</si>
  <si>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</si>
  <si>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</si>
  <si>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</si>
  <si>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</si>
  <si>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</si>
  <si>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</si>
  <si>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</si>
  <si>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</si>
  <si>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</si>
  <si>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</si>
  <si>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</si>
  <si>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</si>
  <si>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</si>
  <si>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</si>
  <si>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</si>
  <si>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</si>
  <si>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</si>
  <si>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</si>
  <si>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</si>
  <si>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</si>
  <si>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</si>
  <si>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</si>
  <si>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</si>
  <si>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</si>
  <si>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</si>
  <si>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</si>
  <si>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</si>
  <si>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</si>
  <si>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</si>
  <si>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</si>
  <si>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</si>
  <si>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</si>
  <si>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</si>
  <si>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</si>
  <si>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</si>
  <si>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</si>
  <si>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</si>
  <si>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</si>
  <si>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</si>
  <si>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</si>
  <si>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</si>
  <si>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</si>
  <si>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</si>
  <si>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</si>
  <si>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</si>
  <si>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</si>
  <si>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</si>
  <si>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</si>
  <si>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</si>
  <si>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</si>
  <si>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</si>
  <si>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</si>
  <si>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</si>
  <si>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</si>
  <si>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</si>
  <si>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</si>
  <si>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</si>
  <si>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</si>
  <si>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</si>
  <si>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</si>
  <si>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</si>
  <si>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</si>
  <si>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</si>
  <si>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</si>
  <si>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</si>
  <si>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</si>
  <si>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</si>
  <si>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</si>
  <si>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</si>
  <si>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</si>
  <si>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</si>
  <si>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</si>
  <si>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</si>
  <si>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</si>
  <si>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</si>
  <si>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</si>
  <si>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</si>
  <si>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</si>
  <si>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</si>
  <si>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</si>
  <si>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</si>
  <si>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</si>
  <si>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</si>
  <si>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</si>
  <si>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</si>
  <si>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</si>
  <si>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</si>
  <si>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</si>
  <si>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</si>
  <si>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</si>
  <si>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</si>
  <si>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</si>
  <si>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</si>
  <si>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</si>
  <si>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</si>
  <si>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</si>
  <si>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</si>
  <si>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</si>
  <si>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</si>
  <si>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</si>
  <si>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</si>
  <si>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</si>
  <si>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</si>
  <si>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</si>
  <si>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</si>
  <si>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</si>
  <si>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</si>
  <si>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</si>
  <si>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</si>
  <si>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</si>
  <si>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</si>
  <si>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</si>
  <si>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</si>
  <si>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</si>
  <si>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</si>
  <si>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</si>
  <si>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</si>
  <si>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</si>
  <si>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</si>
  <si>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</si>
  <si>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</si>
  <si>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</si>
  <si>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</si>
  <si>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</si>
  <si>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</si>
  <si>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</si>
  <si>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</si>
  <si>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</si>
  <si>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</si>
  <si>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</si>
  <si>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</si>
  <si>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</si>
  <si>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</si>
  <si>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</si>
  <si>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</si>
  <si>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</si>
  <si>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</si>
  <si>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</si>
  <si>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</si>
  <si>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</si>
  <si>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</si>
  <si>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</si>
  <si>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</si>
  <si>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</si>
  <si>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</si>
  <si>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</si>
  <si>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</si>
  <si>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</si>
  <si>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</si>
  <si>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</si>
  <si>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</si>
  <si>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</si>
  <si>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</si>
  <si>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</si>
  <si>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</si>
  <si>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</si>
  <si>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</si>
  <si>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</si>
  <si>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</si>
  <si>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</si>
  <si>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</si>
  <si>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</si>
  <si>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</si>
  <si>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</si>
  <si>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</si>
  <si>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</si>
  <si>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</si>
  <si>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</si>
  <si>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</si>
  <si>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</si>
  <si>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</si>
  <si>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</si>
  <si>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</si>
  <si>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</si>
  <si>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</si>
  <si>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</si>
  <si>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</si>
  <si>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</si>
  <si>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</si>
  <si>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</si>
  <si>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</si>
  <si>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</si>
  <si>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</si>
  <si>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</si>
  <si>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</si>
  <si>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</si>
  <si>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</si>
  <si>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</si>
  <si>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</si>
  <si>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</si>
  <si>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</si>
  <si>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</si>
  <si>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</si>
  <si>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</si>
  <si>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</si>
  <si>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</si>
  <si>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</si>
  <si>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</si>
  <si>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</si>
  <si>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</si>
  <si>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</si>
  <si>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</si>
  <si>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</si>
  <si>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</si>
  <si>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</si>
  <si>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</si>
  <si>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</si>
  <si>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</si>
  <si>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</si>
  <si>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</si>
  <si>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</si>
  <si>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</si>
  <si>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</si>
  <si>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</si>
  <si>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</si>
  <si>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</si>
  <si>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</si>
  <si>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</si>
  <si>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</si>
  <si>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</si>
  <si>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</si>
  <si>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</si>
  <si>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</si>
  <si>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</si>
  <si>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</si>
  <si>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</si>
  <si>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</si>
  <si>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</si>
  <si>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</si>
  <si>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</si>
  <si>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</si>
  <si>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</si>
  <si>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</si>
  <si>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</si>
  <si>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</si>
  <si>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</si>
  <si>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</si>
  <si>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</si>
  <si>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</si>
  <si>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</si>
  <si>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</si>
  <si>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</si>
  <si>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</si>
  <si>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</si>
  <si>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</si>
  <si>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</si>
  <si>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</si>
  <si>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</si>
  <si>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</si>
  <si>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</si>
  <si>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</si>
  <si>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</si>
  <si>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</si>
  <si>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</si>
  <si>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</si>
  <si>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</si>
  <si>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</si>
  <si>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</si>
  <si>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</si>
  <si>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</si>
  <si>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</si>
  <si>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</si>
  <si>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</si>
  <si>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</si>
  <si>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</si>
  <si>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</si>
  <si>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</si>
  <si>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</si>
  <si>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</si>
  <si>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</si>
  <si>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</si>
  <si>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</si>
  <si>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</si>
  <si>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</si>
  <si>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</si>
  <si>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</si>
  <si>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</si>
  <si>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</si>
  <si>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</si>
  <si>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</si>
  <si>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</si>
  <si>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</si>
  <si>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</si>
  <si>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</si>
  <si>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</si>
  <si>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</si>
  <si>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</si>
  <si>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</si>
  <si>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</si>
  <si>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</si>
  <si>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</si>
  <si>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</si>
  <si>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</si>
  <si>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</si>
  <si>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</si>
  <si>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</si>
  <si>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</si>
  <si>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</si>
  <si>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</si>
  <si>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</si>
  <si>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</si>
  <si>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</si>
  <si>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</si>
  <si>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</si>
  <si>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</si>
  <si>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</si>
  <si>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</si>
  <si>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</si>
  <si>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</si>
  <si>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</si>
  <si>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</si>
  <si>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</si>
  <si>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</si>
  <si>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</si>
  <si>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</si>
  <si>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</si>
  <si>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</si>
  <si>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</si>
  <si>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</si>
  <si>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</si>
  <si>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</si>
  <si>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</si>
  <si>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</si>
  <si>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</si>
  <si>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</si>
  <si>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</si>
  <si>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</si>
  <si>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</si>
  <si>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</si>
  <si>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</si>
  <si>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</si>
  <si>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</si>
  <si>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</si>
  <si>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</si>
  <si>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</si>
  <si>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</si>
  <si>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</si>
  <si>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</si>
  <si>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</si>
  <si>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</si>
  <si>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</si>
  <si>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</si>
  <si>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</si>
  <si>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</si>
  <si>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</si>
  <si>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</si>
  <si>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</si>
  <si>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</si>
  <si>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</si>
  <si>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</si>
  <si>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</si>
  <si>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</si>
  <si>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</si>
  <si>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</si>
  <si>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</si>
  <si>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</si>
  <si>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</si>
  <si>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</si>
  <si>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</si>
  <si>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</si>
  <si>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</si>
  <si>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</si>
  <si>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</si>
  <si>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</si>
  <si>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</si>
  <si>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</si>
  <si>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</si>
  <si>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</si>
  <si>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</si>
  <si>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</si>
  <si>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</si>
  <si>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</si>
  <si>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</si>
  <si>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</si>
  <si>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</si>
  <si>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</si>
  <si>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</si>
  <si>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</si>
  <si>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</si>
  <si>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</si>
  <si>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</si>
  <si>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</si>
  <si>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</si>
  <si>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</si>
  <si>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</si>
  <si>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</si>
  <si>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</si>
  <si>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</si>
  <si>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</si>
  <si>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</si>
  <si>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</si>
  <si>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</si>
  <si>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</si>
  <si>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</si>
  <si>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</si>
  <si>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</si>
  <si>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</si>
  <si>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</si>
  <si>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</si>
  <si>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</si>
  <si>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</si>
  <si>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</si>
  <si>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</si>
  <si>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</si>
  <si>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</si>
  <si>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</si>
  <si>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</si>
  <si>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</si>
  <si>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</si>
  <si>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</si>
  <si>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</si>
  <si>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</si>
  <si>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</si>
  <si>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</si>
  <si>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</si>
  <si>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</si>
  <si>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</si>
  <si>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</si>
  <si>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</si>
  <si>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</si>
  <si>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</si>
  <si>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</si>
  <si>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</si>
  <si>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</si>
  <si>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</si>
  <si>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</si>
  <si>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</si>
  <si>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</si>
  <si>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</si>
  <si>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</si>
  <si>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</si>
  <si>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</si>
  <si>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</si>
  <si>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</si>
  <si>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</si>
  <si>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</si>
  <si>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</si>
  <si>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</si>
  <si>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</si>
  <si>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</si>
  <si>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</si>
  <si>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</si>
  <si>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</si>
  <si>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</si>
  <si>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</si>
  <si>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</si>
  <si>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</si>
  <si>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</si>
  <si>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</si>
  <si>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</si>
  <si>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</si>
  <si>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</si>
  <si>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</si>
  <si>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</si>
  <si>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</si>
  <si>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</si>
  <si>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</si>
  <si>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</si>
  <si>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</si>
  <si>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</si>
  <si>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</si>
  <si>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</si>
  <si>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</si>
  <si>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</si>
  <si>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</si>
  <si>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</si>
  <si>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</si>
  <si>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</si>
  <si>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</si>
  <si>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</si>
  <si>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</si>
  <si>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</si>
  <si>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</si>
  <si>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</si>
  <si>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</si>
  <si>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</si>
  <si>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</si>
  <si>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</si>
  <si>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</si>
  <si>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</si>
  <si>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</si>
  <si>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</si>
  <si>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</si>
  <si>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</si>
  <si>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</si>
  <si>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</si>
  <si>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</si>
  <si>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</si>
  <si>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</si>
  <si>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</si>
  <si>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</si>
  <si>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</si>
  <si>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</si>
  <si>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</si>
  <si>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</si>
  <si>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</si>
  <si>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</si>
  <si>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</si>
  <si>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</si>
  <si>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</si>
  <si>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</si>
  <si>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</si>
  <si>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</si>
  <si>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</si>
  <si>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</si>
  <si>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</si>
  <si>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</si>
  <si>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</si>
  <si>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</si>
  <si>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</si>
  <si>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</si>
  <si>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</si>
  <si>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</si>
  <si>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</si>
  <si>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</si>
  <si>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</si>
  <si>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</si>
  <si>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</si>
  <si>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</si>
  <si>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</si>
  <si>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</si>
  <si>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</si>
  <si>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</si>
  <si>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</si>
  <si>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</si>
  <si>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</si>
  <si>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</si>
  <si>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</si>
  <si>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</si>
  <si>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</si>
  <si>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</si>
  <si>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</si>
  <si>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</si>
  <si>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</si>
  <si>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</si>
  <si>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</si>
  <si>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</si>
  <si>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</si>
  <si>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</si>
  <si>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</si>
  <si>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</si>
  <si>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</si>
  <si>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</si>
  <si>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</si>
  <si>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</si>
  <si>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</si>
  <si>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</si>
  <si>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</si>
  <si>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</si>
  <si>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</si>
  <si>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</si>
  <si>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</si>
  <si>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</si>
  <si>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</si>
  <si>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</si>
  <si>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</si>
  <si>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</si>
  <si>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</si>
  <si>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</si>
  <si>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</si>
  <si>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</si>
  <si>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</si>
  <si>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</si>
  <si>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</si>
  <si>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</si>
  <si>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</si>
  <si>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</si>
  <si>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</si>
  <si>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</si>
  <si>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</si>
  <si>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</si>
  <si>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</si>
  <si>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</si>
  <si>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</si>
  <si>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</si>
  <si>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</si>
  <si>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</si>
  <si>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</si>
  <si>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</si>
  <si>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</si>
  <si>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</si>
  <si>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</si>
  <si>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</si>
  <si>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</si>
  <si>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</si>
  <si>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</si>
  <si>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</si>
  <si>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</si>
  <si>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</si>
  <si>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</si>
  <si>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</si>
  <si>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</si>
  <si>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</si>
  <si>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</si>
  <si>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</si>
  <si>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</si>
  <si>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</si>
  <si>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</si>
  <si>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</si>
  <si>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</si>
  <si>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</si>
  <si>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</si>
  <si>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</si>
  <si>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</si>
  <si>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</si>
  <si>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</si>
  <si>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</si>
  <si>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</si>
  <si>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</si>
  <si>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</si>
  <si>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</si>
  <si>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</si>
  <si>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</si>
  <si>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</si>
  <si>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</si>
  <si>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</si>
  <si>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</si>
  <si>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</si>
  <si>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</si>
  <si>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</si>
  <si>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</si>
  <si>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</si>
  <si>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</si>
  <si>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</si>
  <si>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</si>
  <si>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</si>
  <si>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</si>
  <si>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</si>
  <si>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</si>
  <si>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</si>
  <si>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</si>
  <si>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</si>
  <si>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</si>
  <si>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</si>
  <si>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</si>
  <si>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</si>
  <si>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</si>
  <si>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</si>
  <si>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</si>
  <si>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</si>
  <si>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</si>
  <si>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</si>
  <si>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</si>
  <si>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</si>
  <si>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</si>
  <si>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</si>
  <si>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</si>
  <si>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</si>
  <si>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</si>
  <si>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</si>
  <si>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</si>
  <si>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</si>
  <si>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</si>
  <si>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</si>
  <si>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</si>
  <si>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</si>
  <si>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</si>
  <si>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</si>
  <si>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</si>
  <si>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</si>
  <si>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</si>
  <si>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</si>
  <si>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</si>
  <si>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</si>
  <si>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</si>
  <si>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</si>
  <si>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</si>
  <si>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</si>
  <si>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</si>
  <si>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</si>
  <si>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</si>
  <si>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</si>
  <si>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</si>
  <si>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</si>
  <si>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</si>
  <si>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</si>
  <si>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</si>
  <si>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</si>
  <si>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</si>
  <si>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</si>
  <si>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</si>
  <si>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</si>
  <si>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</si>
  <si>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</si>
  <si>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</si>
  <si>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</si>
  <si>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</si>
  <si>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</si>
  <si>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</si>
  <si>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</si>
  <si>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</si>
  <si>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</si>
  <si>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</si>
  <si>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</si>
  <si>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</si>
  <si>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</si>
  <si>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</si>
  <si>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</si>
  <si>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</si>
  <si>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</si>
  <si>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</si>
  <si>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</si>
  <si>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</si>
  <si>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</si>
  <si>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</si>
  <si>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</si>
  <si>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</si>
  <si>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</si>
  <si>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</si>
  <si>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</si>
  <si>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</si>
  <si>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</si>
  <si>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</si>
  <si>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</si>
  <si>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</si>
  <si>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</si>
  <si>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</si>
  <si>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</si>
  <si>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</si>
  <si>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</si>
  <si>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</si>
  <si>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</si>
  <si>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</si>
  <si>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</si>
  <si>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</si>
  <si>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</si>
  <si>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</si>
  <si>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</si>
  <si>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</si>
  <si>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</si>
  <si>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</si>
  <si>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</si>
  <si>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</si>
  <si>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</si>
  <si>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</si>
  <si>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</si>
  <si>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</si>
  <si>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</si>
  <si>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</si>
  <si>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</si>
  <si>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</si>
  <si>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</si>
  <si>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</si>
  <si>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</si>
  <si>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</si>
  <si>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</si>
  <si>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</si>
  <si>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</si>
  <si>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</si>
  <si>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</si>
  <si>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</si>
  <si>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</si>
  <si>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</si>
  <si>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</si>
  <si>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</si>
  <si>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</si>
  <si>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</si>
  <si>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</si>
  <si>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</si>
  <si>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</si>
  <si>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</si>
  <si>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</si>
  <si>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</si>
  <si>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</si>
  <si>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</si>
  <si>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</si>
  <si>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</si>
  <si>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</si>
  <si>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</si>
  <si>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</si>
  <si>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</si>
  <si>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</si>
  <si>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</si>
  <si>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</si>
  <si>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</si>
  <si>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</si>
  <si>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</si>
  <si>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</si>
  <si>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</si>
  <si>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</si>
  <si>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</si>
  <si>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</si>
  <si>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</si>
  <si>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</si>
  <si>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</si>
  <si>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</si>
  <si>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</si>
  <si>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</si>
  <si>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</si>
  <si>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</si>
  <si>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</si>
  <si>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</si>
  <si>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</si>
  <si>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</si>
  <si>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</si>
  <si>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</si>
  <si>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</si>
  <si>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</si>
  <si>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</si>
  <si>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</si>
  <si>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</si>
  <si>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</si>
  <si>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</si>
  <si>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</si>
  <si>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</si>
  <si>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</si>
  <si>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</si>
  <si>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</si>
  <si>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</si>
  <si>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</si>
  <si>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</si>
  <si>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</si>
  <si>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</si>
  <si>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</si>
  <si>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</si>
  <si>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</si>
  <si>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</si>
  <si>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</si>
  <si>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</si>
  <si>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</si>
  <si>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</si>
  <si>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</si>
  <si>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</si>
  <si>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</si>
  <si>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</si>
  <si>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</si>
  <si>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</si>
  <si>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</si>
  <si>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</si>
  <si>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</si>
  <si>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</si>
  <si>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</si>
  <si>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</si>
  <si>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</si>
  <si>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</si>
  <si>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</si>
  <si>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</si>
  <si>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</si>
  <si>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</si>
  <si>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</si>
  <si>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</si>
  <si>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</si>
  <si>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</si>
  <si>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</si>
  <si>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</si>
  <si>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</si>
  <si>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</si>
  <si>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</si>
  <si>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</si>
  <si>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</si>
  <si>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</si>
  <si>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</si>
  <si>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</si>
  <si>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</si>
  <si>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</si>
  <si>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</si>
  <si>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</si>
  <si>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</si>
  <si>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</si>
  <si>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</si>
  <si>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</si>
  <si>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</si>
  <si>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</si>
  <si>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</si>
  <si>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</si>
  <si>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</si>
  <si>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</si>
  <si>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</si>
  <si>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</si>
  <si>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</si>
  <si>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</si>
  <si>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</si>
  <si>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</si>
  <si>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</si>
  <si>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</si>
  <si>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</si>
  <si>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</si>
  <si>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</si>
  <si>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</si>
  <si>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</si>
  <si>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</si>
  <si>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</si>
  <si>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</si>
  <si>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</si>
  <si>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</si>
  <si>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</si>
  <si>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</si>
  <si>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</si>
  <si>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</si>
  <si>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</si>
  <si>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</si>
  <si>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</si>
  <si>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</si>
  <si>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</si>
  <si>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</si>
  <si>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</si>
  <si>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</si>
  <si>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</si>
  <si>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</si>
  <si>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</si>
  <si>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</si>
  <si>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</si>
  <si>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</si>
  <si>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</si>
  <si>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</si>
  <si>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</si>
  <si>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</si>
  <si>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</si>
  <si>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</si>
  <si>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</si>
  <si>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</si>
  <si>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</si>
  <si>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</si>
  <si>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</si>
  <si>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</si>
  <si>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</si>
  <si>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</si>
  <si>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</si>
  <si>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</si>
  <si>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</si>
  <si>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</si>
  <si>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</si>
  <si>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</si>
  <si>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</si>
  <si>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</si>
  <si>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</si>
  <si>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</si>
  <si>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</si>
  <si>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</si>
  <si>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</si>
  <si>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</si>
  <si>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</si>
  <si>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</si>
  <si>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</si>
  <si>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</si>
  <si>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</si>
  <si>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</si>
  <si>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</si>
  <si>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</si>
  <si>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</si>
  <si>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</si>
  <si>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</si>
  <si>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</si>
  <si>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</si>
  <si>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</si>
  <si>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</si>
  <si>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</si>
  <si>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</si>
  <si>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</si>
  <si>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</si>
  <si>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</si>
  <si>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</si>
  <si>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</si>
  <si>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</si>
  <si>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</si>
  <si>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</si>
  <si>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</si>
  <si>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</si>
  <si>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</si>
  <si>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</si>
  <si>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</si>
  <si>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</si>
  <si>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</si>
  <si>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</si>
  <si>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</si>
  <si>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</si>
  <si>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</si>
  <si>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</si>
  <si>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</si>
  <si>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</si>
  <si>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</si>
  <si>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</si>
  <si>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</si>
  <si>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</si>
  <si>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</si>
  <si>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</si>
  <si>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</si>
  <si>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</si>
  <si>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</si>
  <si>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</si>
  <si>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</si>
  <si>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</si>
  <si>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</si>
  <si>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</si>
  <si>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</si>
  <si>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</si>
  <si>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</si>
  <si>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</si>
  <si>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</si>
  <si>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</si>
  <si>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</si>
  <si>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</si>
  <si>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</si>
  <si>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</si>
  <si>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</si>
  <si>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</si>
  <si>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</si>
  <si>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</si>
  <si>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</si>
  <si>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</si>
  <si>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</si>
  <si>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</si>
  <si>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</si>
  <si>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</si>
  <si>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</si>
  <si>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</si>
  <si>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</si>
  <si>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</si>
  <si>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</si>
  <si>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</si>
  <si>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</si>
  <si>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</si>
  <si>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</si>
  <si>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</si>
  <si>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</si>
  <si>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</si>
  <si>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</si>
  <si>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</si>
  <si>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</si>
  <si>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</si>
  <si>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</si>
  <si>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</si>
  <si>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</si>
  <si>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</si>
  <si>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</si>
  <si>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</si>
  <si>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</si>
  <si>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</si>
  <si>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</si>
  <si>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</si>
  <si>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</si>
  <si>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</si>
  <si>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</si>
  <si>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</si>
  <si>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</si>
  <si>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</si>
  <si>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</si>
  <si>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</si>
  <si>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</si>
  <si>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</si>
  <si>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</si>
  <si>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</si>
  <si>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</si>
  <si>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</si>
  <si>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</si>
  <si>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</si>
  <si>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</si>
  <si>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</si>
  <si>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</si>
  <si>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</si>
  <si>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</si>
  <si>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</si>
  <si>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</si>
  <si>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</si>
  <si>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</si>
  <si>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</si>
  <si>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</si>
  <si>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</si>
  <si>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</si>
  <si>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</si>
  <si>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</si>
  <si>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</si>
  <si>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</si>
  <si>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</si>
  <si>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</si>
  <si>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</si>
  <si>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</si>
  <si>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</si>
  <si>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</si>
  <si>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</si>
  <si>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</si>
  <si>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</si>
  <si>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</si>
  <si>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</si>
  <si>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</si>
  <si>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</si>
  <si>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</si>
  <si>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</si>
  <si>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</si>
  <si>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</si>
  <si>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</si>
  <si>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</si>
  <si>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</si>
  <si>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</si>
  <si>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</si>
  <si>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</si>
  <si>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</si>
  <si>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</si>
  <si>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</si>
  <si>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</si>
  <si>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</si>
  <si>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</si>
  <si>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</si>
  <si>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</si>
  <si>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</si>
  <si>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</si>
  <si>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</si>
  <si>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</si>
  <si>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</si>
  <si>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</si>
  <si>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</si>
  <si>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</si>
  <si>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</si>
  <si>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</si>
  <si>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</si>
  <si>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</si>
  <si>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</si>
  <si>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</si>
  <si>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</si>
  <si>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</si>
  <si>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</si>
  <si>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</si>
  <si>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</si>
  <si>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</si>
  <si>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</si>
  <si>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</si>
  <si>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</si>
  <si>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</si>
  <si>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</si>
  <si>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</si>
  <si>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</si>
  <si>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</si>
  <si>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</si>
  <si>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</si>
  <si>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</si>
  <si>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</si>
  <si>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</si>
  <si>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</si>
  <si>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</si>
  <si>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</si>
  <si>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</si>
  <si>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</si>
  <si>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</si>
  <si>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</si>
  <si>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</si>
  <si>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</si>
  <si>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</si>
  <si>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</si>
  <si>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</si>
  <si>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</si>
  <si>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</si>
  <si>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</si>
  <si>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</si>
  <si>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</si>
  <si>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</si>
  <si>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</si>
  <si>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</si>
  <si>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</si>
  <si>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</si>
  <si>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</si>
  <si>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</si>
  <si>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</si>
  <si>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</si>
  <si>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</si>
  <si>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</si>
  <si>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</si>
  <si>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</si>
  <si>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</si>
  <si>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</si>
  <si>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</si>
  <si>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</si>
  <si>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</si>
  <si>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</si>
  <si>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</si>
  <si>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</si>
  <si>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</si>
  <si>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</si>
  <si>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</si>
  <si>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</si>
  <si>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</si>
  <si>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</si>
  <si>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</si>
  <si>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</si>
  <si>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</si>
  <si>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</si>
  <si>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</si>
  <si>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</si>
  <si>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</si>
  <si>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</si>
  <si>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</si>
  <si>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</si>
  <si>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</si>
  <si>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</si>
  <si>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</si>
  <si>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</si>
  <si>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</si>
  <si>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</si>
  <si>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</si>
  <si>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</si>
  <si>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</si>
  <si>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</si>
  <si>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</si>
  <si>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</si>
  <si>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</si>
  <si>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</si>
  <si>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</si>
  <si>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</si>
  <si>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</si>
  <si>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</si>
  <si>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</si>
  <si>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</si>
  <si>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</si>
  <si>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</si>
  <si>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</si>
  <si>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</si>
  <si>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</si>
  <si>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</si>
  <si>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</si>
  <si>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</si>
  <si>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</si>
  <si>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</si>
  <si>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</si>
  <si>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</si>
  <si>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</si>
  <si>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</si>
  <si>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</si>
  <si>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</si>
  <si>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</si>
  <si>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</si>
  <si>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</si>
  <si>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</si>
  <si>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</si>
  <si>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</si>
  <si>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</si>
  <si>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</si>
  <si>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</si>
  <si>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</si>
  <si>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</si>
  <si>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</si>
  <si>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</si>
  <si>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</si>
  <si>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</si>
  <si>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</si>
  <si>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</si>
  <si>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</si>
  <si>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</si>
  <si>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</si>
  <si>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</si>
  <si>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</si>
  <si>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</si>
  <si>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</si>
  <si>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</si>
  <si>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</si>
  <si>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</si>
  <si>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</si>
  <si>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</si>
  <si>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</si>
  <si>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</si>
  <si>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</si>
  <si>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</si>
  <si>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</si>
  <si>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</si>
  <si>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</si>
  <si>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</si>
  <si>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</si>
  <si>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</si>
  <si>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</si>
  <si>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</si>
  <si>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</si>
  <si>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</si>
  <si>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</si>
  <si>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</si>
  <si>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</si>
  <si>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</si>
  <si>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</si>
  <si>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</si>
  <si>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</si>
  <si>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</si>
  <si>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</si>
  <si>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</si>
  <si>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</si>
  <si>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</si>
  <si>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</si>
  <si>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</si>
  <si>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</si>
  <si>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</si>
  <si>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</si>
  <si>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</si>
  <si>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</si>
  <si>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</si>
  <si>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</si>
  <si>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</si>
  <si>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</si>
  <si>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</si>
  <si>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</si>
  <si>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</si>
  <si>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</si>
  <si>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</si>
  <si>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</si>
  <si>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</si>
  <si>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</si>
  <si>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</si>
  <si>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</si>
  <si>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</si>
  <si>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</si>
  <si>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</si>
  <si>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</si>
  <si>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</si>
  <si>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</si>
  <si>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</si>
  <si>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</si>
  <si>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</si>
  <si>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</si>
  <si>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</si>
  <si>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</si>
  <si>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</si>
  <si>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</si>
  <si>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</si>
  <si>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</si>
  <si>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</si>
  <si>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</si>
  <si>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</si>
  <si>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</si>
  <si>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</si>
  <si>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</si>
  <si>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</si>
  <si>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</si>
  <si>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</si>
  <si>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</si>
  <si>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</si>
  <si>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</si>
  <si>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</si>
  <si>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</si>
  <si>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</si>
  <si>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</si>
  <si>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</si>
  <si>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</si>
  <si>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</si>
  <si>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</si>
  <si>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</si>
  <si>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</si>
  <si>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</si>
  <si>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</si>
  <si>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</si>
  <si>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</si>
  <si>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</si>
  <si>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</si>
  <si>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</si>
  <si>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</si>
  <si>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</si>
  <si>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</si>
  <si>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</si>
  <si>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</si>
  <si>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</si>
  <si>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</si>
  <si>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</si>
  <si>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</si>
  <si>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</si>
  <si>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</si>
  <si>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</si>
  <si>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</si>
  <si>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</si>
  <si>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</si>
  <si>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</si>
  <si>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</si>
  <si>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</si>
  <si>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</si>
  <si>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</si>
  <si>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</si>
  <si>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</si>
  <si>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</si>
  <si>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</si>
  <si>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</si>
  <si>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</si>
  <si>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</si>
  <si>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</si>
  <si>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</si>
  <si>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</si>
  <si>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</si>
  <si>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</si>
  <si>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</si>
  <si>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</si>
  <si>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</si>
  <si>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</si>
  <si>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</si>
  <si>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</si>
  <si>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</si>
  <si>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</si>
  <si>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</si>
  <si>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</si>
  <si>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</si>
  <si>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</si>
  <si>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</si>
  <si>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</si>
  <si>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</si>
  <si>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</si>
  <si>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</si>
  <si>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</si>
  <si>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</si>
  <si>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</si>
  <si>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</si>
  <si>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</si>
  <si>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</si>
  <si>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</si>
  <si>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</si>
  <si>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</si>
  <si>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</si>
  <si>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</si>
  <si>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</si>
  <si>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</si>
  <si>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</si>
  <si>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</si>
  <si>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</si>
  <si>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</si>
  <si>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</si>
  <si>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</si>
  <si>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</si>
  <si>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</si>
  <si>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</si>
  <si>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</si>
  <si>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</si>
  <si>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</si>
  <si>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</si>
  <si>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</si>
  <si>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</si>
  <si>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</si>
  <si>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</si>
  <si>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</si>
  <si>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</si>
  <si>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</si>
  <si>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</si>
  <si>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</si>
  <si>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</si>
  <si>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</si>
  <si>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</si>
  <si>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</si>
  <si>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</si>
  <si>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</si>
  <si>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</si>
  <si>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</si>
  <si>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</si>
  <si>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</si>
  <si>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</si>
  <si>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</si>
  <si>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</si>
  <si>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</si>
  <si>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</si>
  <si>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</si>
  <si>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</si>
  <si>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</si>
  <si>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</si>
  <si>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</si>
  <si>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</si>
  <si>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</si>
  <si>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</si>
  <si>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</si>
  <si>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</si>
  <si>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</si>
  <si>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</si>
  <si>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</si>
  <si>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</si>
  <si>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</si>
  <si>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</si>
  <si>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</si>
  <si>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</si>
  <si>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</si>
  <si>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</si>
  <si>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</si>
  <si>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</si>
  <si>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</si>
  <si>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</si>
  <si>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</si>
  <si>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</si>
  <si>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</si>
  <si>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</si>
  <si>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</si>
  <si>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</si>
  <si>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</si>
  <si>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</si>
  <si>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</si>
  <si>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</si>
  <si>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</si>
  <si>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</si>
  <si>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</si>
  <si>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</si>
  <si>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</si>
  <si>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</si>
  <si>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</si>
  <si>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</si>
  <si>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</si>
  <si>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</si>
  <si>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</si>
  <si>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</si>
  <si>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</si>
  <si>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</si>
  <si>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</si>
  <si>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</si>
  <si>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</si>
  <si>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</si>
  <si>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</si>
  <si>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</si>
  <si>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</si>
  <si>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</si>
  <si>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</si>
  <si>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</si>
  <si>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</si>
  <si>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</si>
  <si>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</si>
  <si>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</si>
  <si>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</si>
  <si>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</si>
  <si>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</si>
  <si>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</si>
  <si>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</si>
  <si>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</si>
  <si>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</si>
  <si>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</si>
  <si>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</si>
  <si>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</si>
  <si>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</si>
  <si>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</si>
  <si>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</si>
  <si>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</si>
  <si>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</si>
  <si>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</si>
  <si>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</si>
  <si>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</si>
  <si>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</si>
  <si>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</si>
  <si>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</si>
  <si>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</si>
  <si>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</si>
  <si>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</si>
  <si>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</si>
  <si>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</si>
  <si>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</si>
  <si>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</si>
  <si>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</si>
  <si>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</si>
  <si>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</si>
  <si>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</si>
  <si>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</si>
  <si>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</si>
  <si>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</si>
  <si>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</si>
  <si>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</si>
  <si>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</si>
  <si>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</si>
  <si>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</si>
  <si>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</si>
  <si>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</si>
  <si>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</si>
  <si>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</si>
  <si>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</si>
  <si>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</si>
  <si>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</si>
  <si>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</si>
  <si>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</si>
  <si>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</si>
  <si>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</si>
  <si>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</si>
  <si>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</si>
  <si>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</si>
  <si>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</si>
  <si>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</si>
  <si>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</si>
  <si>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</si>
  <si>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</si>
  <si>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</si>
  <si>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</si>
  <si>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</si>
  <si>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</si>
  <si>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</si>
  <si>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</si>
  <si>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</si>
  <si>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</si>
  <si>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</si>
  <si>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</si>
  <si>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</si>
  <si>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</si>
  <si>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</si>
  <si>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</si>
  <si>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</si>
  <si>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</si>
  <si>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</si>
  <si>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</si>
  <si>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</si>
  <si>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</si>
  <si>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</si>
  <si>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</si>
  <si>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</si>
  <si>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</si>
  <si>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</si>
  <si>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</si>
  <si>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</si>
  <si>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</si>
  <si>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</si>
  <si>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</si>
  <si>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</si>
  <si>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</si>
  <si>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</si>
  <si>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</si>
  <si>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</si>
  <si>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</si>
  <si>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</si>
  <si>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</si>
  <si>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</si>
  <si>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</si>
  <si>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</si>
  <si>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</si>
  <si>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</si>
  <si>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</si>
  <si>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</si>
  <si>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</si>
  <si>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</si>
  <si>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</si>
  <si>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</si>
  <si>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</si>
  <si>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</si>
  <si>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</si>
  <si>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</si>
  <si>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</si>
  <si>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</si>
  <si>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</si>
  <si>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</si>
  <si>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</si>
  <si>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</si>
  <si>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</si>
  <si>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</si>
  <si>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</si>
  <si>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</si>
  <si>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</si>
  <si>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</si>
  <si>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</si>
  <si>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</si>
  <si>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</si>
  <si>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</si>
  <si>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</si>
  <si>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</si>
  <si>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</si>
  <si>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</si>
  <si>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</si>
  <si>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</si>
  <si>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</si>
  <si>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</si>
  <si>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</si>
  <si>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</si>
  <si>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</si>
  <si>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</si>
  <si>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</si>
  <si>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</si>
  <si>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</si>
  <si>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</si>
  <si>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</si>
  <si>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</si>
  <si>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</si>
  <si>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</si>
  <si>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</si>
  <si>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</si>
  <si>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</si>
  <si>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</si>
  <si>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</si>
  <si>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</si>
  <si>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</si>
  <si>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</si>
  <si>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</si>
  <si>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</si>
  <si>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</si>
  <si>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</si>
  <si>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</si>
  <si>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</si>
  <si>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</si>
  <si>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</si>
  <si>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</si>
  <si>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</si>
  <si>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</si>
  <si>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</si>
  <si>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</si>
  <si>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</si>
  <si>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</si>
  <si>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</si>
  <si>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</si>
  <si>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</si>
  <si>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</si>
  <si>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</si>
  <si>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</si>
  <si>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</si>
  <si>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</si>
  <si>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</si>
  <si>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</si>
  <si>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</si>
  <si>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</si>
  <si>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</si>
  <si>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</si>
  <si>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</si>
  <si>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</si>
  <si>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</si>
  <si>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</si>
  <si>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</si>
  <si>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</si>
  <si>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</si>
  <si>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</si>
  <si>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</si>
  <si>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</si>
  <si>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</si>
  <si>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</si>
  <si>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</si>
  <si>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</si>
  <si>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</si>
  <si>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</si>
  <si>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</si>
  <si>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</si>
  <si>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</si>
  <si>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</si>
  <si>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</si>
  <si>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</si>
  <si>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</si>
  <si>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</si>
  <si>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</si>
  <si>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</si>
  <si>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</si>
  <si>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</si>
  <si>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</si>
  <si>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</si>
  <si>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</si>
  <si>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</si>
  <si>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</si>
  <si>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</si>
  <si>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</si>
  <si>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</si>
  <si>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</si>
  <si>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</si>
  <si>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</si>
  <si>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</si>
  <si>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</si>
  <si>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</si>
  <si>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</si>
  <si>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</si>
  <si>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</si>
  <si>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</si>
  <si>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</si>
  <si>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</si>
  <si>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</si>
  <si>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</si>
  <si>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</si>
  <si>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</si>
  <si>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</si>
  <si>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</si>
  <si>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</si>
  <si>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</si>
  <si>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</si>
  <si>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</si>
  <si>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</si>
  <si>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</si>
  <si>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</si>
  <si>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</si>
  <si>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</si>
  <si>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</si>
  <si>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</si>
  <si>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</si>
  <si>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</si>
  <si>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</si>
  <si>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</si>
  <si>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</si>
  <si>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</si>
  <si>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</si>
  <si>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</si>
  <si>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</si>
  <si>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</si>
  <si>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</si>
  <si>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</si>
  <si>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</si>
  <si>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</si>
  <si>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</si>
  <si>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</si>
  <si>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</si>
  <si>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</si>
  <si>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</si>
  <si>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</si>
  <si>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</si>
  <si>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</si>
  <si>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</si>
  <si>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</si>
  <si>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</si>
  <si>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</si>
  <si>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</si>
  <si>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</si>
  <si>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</si>
  <si>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</si>
  <si>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</si>
  <si>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</si>
  <si>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</si>
  <si>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</si>
  <si>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</si>
  <si>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</si>
  <si>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</si>
  <si>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</si>
  <si>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</si>
  <si>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</si>
  <si>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</si>
  <si>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</si>
  <si>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</si>
  <si>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</si>
  <si>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</si>
  <si>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</si>
  <si>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</si>
  <si>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</si>
  <si>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</si>
  <si>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</si>
  <si>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</si>
  <si>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</si>
  <si>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</si>
  <si>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</si>
  <si>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</si>
  <si>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</si>
  <si>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</si>
  <si>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</si>
  <si>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</si>
  <si>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</si>
  <si>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</si>
  <si>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</si>
  <si>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</si>
  <si>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</si>
  <si>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</si>
  <si>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</si>
  <si>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</si>
  <si>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</si>
  <si>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</si>
  <si>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</si>
  <si>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</si>
  <si>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</si>
  <si>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</si>
  <si>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</si>
  <si>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</si>
  <si>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</si>
  <si>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</si>
  <si>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</si>
  <si>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</si>
  <si>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</si>
  <si>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</si>
  <si>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</si>
  <si>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</si>
  <si>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</si>
  <si>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</si>
  <si>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</si>
  <si>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</si>
  <si>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</si>
  <si>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</si>
  <si>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</si>
  <si>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</si>
  <si>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</si>
  <si>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</si>
  <si>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</si>
  <si>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</si>
  <si>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</si>
  <si>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</si>
  <si>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</si>
  <si>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</si>
  <si>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</si>
  <si>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</si>
  <si>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</si>
  <si>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</si>
  <si>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</si>
  <si>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</si>
  <si>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</si>
  <si>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</si>
  <si>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</si>
  <si>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</si>
  <si>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</si>
  <si>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</si>
  <si>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</si>
  <si>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</si>
  <si>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</si>
  <si>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</si>
  <si>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</si>
  <si>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</si>
  <si>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</si>
  <si>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</si>
  <si>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</si>
  <si>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</si>
  <si>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</si>
  <si>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</si>
  <si>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</si>
  <si>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</si>
  <si>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</si>
  <si>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</si>
  <si>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</si>
  <si>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</si>
  <si>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</si>
  <si>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</si>
  <si>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</si>
  <si>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</si>
  <si>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</si>
  <si>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</si>
  <si>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</si>
  <si>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</si>
  <si>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</si>
  <si>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</si>
  <si>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</si>
  <si>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</si>
  <si>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</si>
  <si>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</si>
  <si>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</si>
  <si>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</si>
  <si>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</si>
  <si>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</si>
  <si>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</si>
  <si>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</si>
  <si>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</si>
  <si>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</si>
  <si>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</si>
  <si>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</si>
  <si>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</si>
  <si>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</si>
  <si>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</si>
  <si>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</si>
  <si>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</si>
  <si>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</si>
  <si>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</si>
  <si>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</si>
  <si>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</si>
  <si>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</si>
  <si>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</si>
  <si>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</si>
  <si>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</si>
  <si>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</si>
  <si>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</si>
  <si>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</si>
  <si>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</si>
  <si>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</si>
  <si>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</si>
  <si>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</si>
  <si>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</si>
  <si>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</si>
  <si>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</si>
  <si>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</si>
  <si>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</si>
  <si>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</si>
  <si>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</si>
  <si>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</si>
  <si>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</si>
  <si>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</si>
  <si>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</si>
  <si>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</si>
  <si>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</si>
  <si>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</si>
  <si>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</si>
  <si>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</si>
  <si>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</si>
  <si>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</si>
  <si>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</si>
  <si>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</si>
  <si>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</si>
  <si>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</si>
  <si>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</si>
  <si>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</si>
  <si>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</si>
  <si>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</si>
  <si>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</si>
  <si>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</si>
  <si>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</si>
  <si>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</si>
  <si>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</si>
  <si>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</si>
  <si>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</si>
  <si>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</si>
  <si>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</si>
  <si>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</si>
  <si>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</si>
  <si>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</si>
  <si>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</si>
  <si>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</si>
  <si>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</si>
  <si>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</si>
  <si>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</si>
  <si>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</si>
  <si>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</si>
  <si>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</si>
  <si>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</si>
  <si>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</si>
  <si>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</si>
  <si>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</si>
  <si>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</si>
  <si>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</si>
  <si>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</si>
  <si>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</si>
  <si>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</si>
  <si>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</si>
  <si>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</si>
  <si>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</si>
  <si>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</si>
  <si>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</si>
  <si>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</si>
  <si>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</si>
  <si>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</si>
  <si>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</si>
  <si>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</si>
  <si>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</si>
  <si>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</si>
  <si>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</si>
  <si>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</si>
  <si>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</si>
  <si>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</si>
  <si>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</si>
  <si>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</si>
  <si>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</si>
  <si>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</si>
  <si>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</si>
  <si>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</si>
  <si>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</si>
  <si>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</si>
  <si>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</si>
  <si>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</si>
  <si>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</si>
  <si>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</si>
  <si>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</si>
  <si>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</si>
  <si>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</si>
  <si>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</si>
  <si>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</si>
  <si>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</si>
  <si>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</si>
  <si>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</si>
  <si>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</si>
  <si>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</si>
  <si>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</si>
  <si>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</si>
  <si>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</si>
  <si>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</si>
  <si>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</si>
  <si>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</si>
  <si>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</si>
  <si>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</si>
  <si>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</si>
  <si>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</si>
  <si>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</si>
  <si>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</si>
  <si>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</si>
  <si>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</si>
  <si>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</si>
  <si>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</si>
  <si>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</si>
  <si>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</si>
  <si>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</si>
  <si>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</si>
  <si>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</si>
  <si>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</si>
  <si>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</si>
  <si>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</si>
  <si>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</si>
  <si>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</si>
  <si>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</si>
  <si>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</si>
  <si>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</si>
  <si>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</si>
  <si>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</si>
  <si>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</si>
  <si>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</si>
  <si>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</si>
  <si>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</si>
  <si>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</si>
  <si>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</si>
  <si>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</si>
  <si>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</si>
  <si>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</si>
  <si>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</si>
  <si>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</si>
  <si>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</si>
  <si>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</si>
  <si>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</si>
  <si>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</si>
  <si>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</si>
  <si>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</si>
  <si>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</si>
  <si>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</si>
  <si>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</si>
  <si>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</si>
  <si>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</si>
  <si>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</si>
  <si>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</si>
  <si>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</si>
  <si>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</si>
  <si>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</si>
  <si>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</si>
  <si>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</si>
  <si>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</si>
  <si>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</si>
  <si>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</si>
  <si>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</si>
  <si>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</si>
  <si>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</si>
  <si>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</si>
  <si>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</si>
  <si>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</si>
  <si>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</si>
  <si>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</si>
  <si>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</si>
  <si>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</si>
  <si>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</si>
  <si>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</si>
  <si>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</si>
  <si>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</si>
  <si>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</si>
  <si>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</si>
  <si>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</si>
  <si>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</si>
  <si>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</si>
  <si>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</si>
  <si>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</si>
  <si>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</si>
  <si>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</si>
  <si>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</si>
  <si>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</si>
  <si>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</si>
  <si>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</si>
  <si>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</si>
  <si>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</si>
  <si>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</si>
  <si>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</si>
  <si>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</si>
  <si>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</si>
  <si>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</si>
  <si>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</si>
  <si>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</si>
  <si>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</si>
  <si>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</si>
  <si>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</si>
  <si>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</si>
  <si>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</si>
  <si>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</si>
  <si>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</si>
  <si>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</si>
  <si>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</si>
  <si>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</si>
  <si>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</si>
  <si>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</si>
  <si>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</si>
  <si>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</si>
  <si>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</si>
  <si>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</si>
  <si>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</si>
  <si>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</si>
  <si>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</si>
  <si>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</si>
  <si>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</si>
  <si>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</si>
  <si>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</si>
  <si>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</si>
  <si>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</si>
  <si>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</si>
  <si>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</si>
  <si>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</si>
  <si>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</si>
  <si>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</si>
  <si>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</si>
  <si>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</si>
  <si>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</si>
  <si>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</si>
  <si>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</si>
  <si>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</si>
  <si>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</si>
  <si>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</si>
  <si>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</si>
  <si>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</si>
  <si>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</si>
  <si>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</si>
  <si>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</si>
  <si>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</si>
  <si>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</si>
  <si>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</si>
  <si>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</si>
  <si>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</si>
  <si>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</si>
  <si>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</si>
  <si>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</si>
  <si>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</si>
  <si>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</si>
  <si>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</si>
  <si>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</si>
  <si>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</si>
  <si>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</si>
  <si>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</si>
  <si>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</si>
  <si>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</si>
  <si>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</si>
  <si>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</si>
  <si>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</si>
  <si>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</si>
  <si>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</si>
  <si>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</si>
  <si>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</si>
  <si>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</si>
  <si>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</si>
  <si>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</si>
  <si>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</si>
  <si>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</si>
  <si>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</si>
  <si>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</si>
  <si>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</si>
  <si>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</si>
  <si>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</si>
  <si>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</si>
  <si>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</si>
  <si>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</si>
  <si>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</si>
  <si>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</si>
  <si>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</si>
  <si>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</si>
  <si>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</si>
  <si>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</si>
  <si>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</si>
  <si>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</si>
  <si>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</si>
  <si>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</si>
  <si>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</si>
  <si>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</si>
  <si>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</si>
  <si>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</si>
  <si>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</si>
  <si>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</si>
  <si>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</si>
  <si>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</si>
  <si>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</si>
  <si>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</si>
  <si>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</si>
  <si>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</si>
  <si>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</si>
  <si>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</si>
  <si>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</si>
  <si>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</si>
  <si>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</si>
  <si>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</si>
  <si>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</si>
  <si>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</si>
  <si>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</si>
  <si>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</si>
  <si>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</si>
  <si>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</si>
  <si>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</si>
  <si>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</si>
  <si>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</si>
  <si>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</si>
  <si>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</si>
  <si>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</si>
  <si>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</si>
  <si>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</si>
  <si>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</si>
  <si>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</si>
  <si>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</si>
  <si>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</si>
  <si>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</si>
  <si>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</si>
  <si>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</si>
  <si>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</si>
  <si>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</si>
  <si>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</si>
  <si>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</si>
  <si>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</si>
  <si>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</si>
  <si>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</si>
  <si>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</si>
  <si>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</si>
  <si>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</si>
  <si>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</si>
  <si>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</si>
  <si>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</si>
  <si>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</si>
  <si>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</si>
  <si>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</si>
  <si>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</si>
  <si>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</si>
  <si>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</si>
  <si>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</si>
  <si>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</si>
  <si>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</si>
  <si>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</si>
  <si>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</si>
  <si>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</si>
  <si>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</si>
  <si>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</si>
  <si>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</si>
  <si>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</si>
  <si>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</si>
  <si>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</si>
  <si>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</si>
  <si>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</si>
  <si>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</si>
  <si>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</si>
  <si>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</si>
  <si>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</si>
  <si>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</si>
  <si>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</si>
  <si>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</si>
  <si>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</si>
  <si>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</si>
  <si>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</si>
  <si>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</si>
  <si>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</si>
  <si>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</si>
  <si>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</si>
  <si>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</si>
  <si>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</si>
  <si>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</si>
  <si>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</si>
  <si>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</si>
  <si>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</si>
  <si>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</si>
  <si>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</si>
  <si>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</si>
  <si>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</si>
  <si>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</si>
  <si>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</si>
  <si>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</si>
  <si>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</si>
  <si>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</si>
  <si>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</si>
  <si>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</si>
  <si>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</si>
  <si>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</si>
  <si>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</si>
  <si>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</si>
  <si>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</si>
  <si>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</si>
  <si>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</si>
  <si>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</si>
  <si>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</si>
  <si>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</si>
  <si>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</si>
  <si>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</si>
  <si>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</si>
  <si>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</si>
  <si>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</si>
  <si>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</si>
  <si>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</si>
  <si>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</si>
  <si>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</si>
  <si>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</si>
  <si>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</si>
  <si>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</si>
  <si>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</si>
  <si>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</si>
  <si>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</si>
  <si>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</si>
  <si>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</si>
  <si>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</si>
  <si>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</si>
  <si>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</si>
  <si>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</si>
  <si>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</si>
  <si>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</si>
  <si>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</si>
  <si>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</si>
  <si>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</si>
  <si>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</si>
  <si>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</si>
  <si>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</si>
  <si>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</si>
  <si>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</si>
  <si>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</si>
  <si>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</si>
  <si>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</si>
  <si>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</si>
  <si>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</si>
  <si>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</si>
  <si>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</si>
  <si>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</si>
  <si>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</si>
  <si>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</si>
  <si>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</si>
  <si>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</si>
  <si>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</si>
  <si>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</si>
  <si>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</si>
  <si>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</si>
  <si>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</si>
  <si>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</si>
  <si>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</si>
  <si>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</si>
  <si>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</si>
  <si>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</si>
  <si>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</si>
  <si>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</si>
  <si>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</si>
  <si>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</si>
  <si>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</si>
  <si>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</si>
  <si>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</si>
  <si>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</si>
  <si>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</si>
  <si>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</si>
  <si>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</si>
  <si>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</si>
  <si>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</si>
  <si>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</si>
  <si>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</si>
  <si>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</si>
  <si>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</si>
  <si>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</si>
  <si>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</si>
  <si>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</si>
  <si>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</si>
  <si>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</si>
  <si>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</si>
  <si>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</si>
  <si>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</si>
  <si>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</si>
  <si>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</si>
  <si>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</si>
  <si>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</si>
  <si>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</si>
  <si>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</si>
  <si>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</si>
  <si>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</si>
  <si>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</si>
  <si>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</si>
  <si>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</si>
  <si>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</si>
  <si>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</si>
  <si>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</si>
  <si>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</si>
  <si>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</si>
  <si>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</si>
  <si>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</si>
  <si>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</si>
  <si>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</si>
  <si>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</si>
  <si>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</si>
  <si>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</si>
  <si>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</si>
  <si>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</si>
  <si>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</si>
  <si>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</si>
  <si>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</si>
  <si>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</si>
  <si>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</si>
  <si>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</si>
  <si>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</si>
  <si>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</si>
  <si>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</si>
  <si>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</si>
  <si>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</si>
  <si>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</si>
  <si>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</si>
  <si>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</si>
  <si>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</si>
  <si>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</si>
  <si>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</si>
  <si>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</si>
  <si>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</si>
  <si>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</si>
  <si>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</si>
  <si>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</si>
  <si>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</si>
  <si>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</si>
  <si>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</si>
  <si>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</si>
  <si>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</si>
  <si>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</si>
  <si>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</si>
  <si>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</si>
  <si>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</si>
  <si>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</si>
  <si>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</si>
  <si>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</si>
  <si>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</si>
  <si>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</si>
  <si>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</si>
  <si>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</si>
  <si>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</si>
  <si>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</si>
  <si>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</si>
  <si>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</si>
  <si>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</si>
  <si>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</si>
  <si>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</si>
  <si>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</si>
  <si>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</si>
  <si>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</si>
  <si>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</si>
  <si>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</si>
  <si>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</si>
  <si>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</si>
  <si>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</si>
  <si>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</si>
  <si>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</si>
  <si>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</si>
  <si>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</si>
  <si>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</si>
  <si>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</si>
  <si>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</si>
  <si>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</si>
  <si>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</si>
  <si>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</si>
  <si>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</si>
  <si>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</si>
  <si>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</si>
  <si>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</si>
  <si>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</si>
  <si>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</si>
  <si>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</si>
  <si>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</si>
  <si>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</si>
  <si>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</si>
  <si>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</si>
  <si>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</si>
  <si>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</si>
  <si>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</si>
  <si>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</si>
  <si>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</si>
  <si>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</si>
  <si>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</si>
  <si>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</si>
  <si>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</si>
  <si>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</si>
  <si>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</si>
  <si>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</si>
  <si>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</si>
  <si>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</si>
  <si>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</si>
  <si>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</si>
  <si>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</si>
  <si>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</si>
  <si>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</si>
  <si>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</si>
  <si>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</si>
  <si>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</si>
  <si>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</si>
  <si>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</si>
  <si>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</si>
  <si>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</si>
  <si>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</si>
  <si>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</si>
  <si>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</si>
  <si>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</si>
  <si>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</si>
  <si>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</si>
  <si>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</si>
  <si>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</si>
  <si>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</si>
  <si>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</si>
  <si>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</si>
  <si>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</si>
  <si>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</si>
  <si>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</si>
  <si>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</si>
  <si>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</si>
  <si>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</si>
  <si>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</si>
  <si>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</si>
  <si>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</si>
  <si>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</si>
  <si>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</si>
  <si>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</si>
  <si>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</si>
  <si>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</si>
  <si>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</si>
  <si>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</si>
  <si>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</si>
  <si>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</si>
  <si>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</si>
  <si>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</si>
  <si>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</si>
  <si>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</si>
  <si>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</si>
  <si>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</si>
  <si>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</si>
  <si>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</si>
  <si>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</si>
  <si>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</si>
  <si>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</si>
  <si>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</si>
  <si>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</si>
  <si>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</si>
  <si>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</si>
  <si>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</si>
  <si>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</si>
  <si>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</si>
  <si>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</si>
  <si>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</si>
  <si>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</si>
  <si>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</si>
  <si>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</si>
  <si>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</si>
  <si>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</si>
  <si>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</si>
  <si>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</si>
  <si>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</si>
  <si>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</si>
  <si>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</si>
  <si>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</si>
  <si>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</si>
  <si>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</si>
  <si>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</si>
  <si>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</si>
  <si>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</si>
  <si>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</si>
  <si>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</si>
  <si>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</si>
  <si>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</si>
  <si>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</si>
  <si>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</si>
  <si>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</si>
  <si>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</si>
  <si>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</si>
  <si>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</si>
  <si>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</si>
  <si>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</si>
  <si>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</si>
  <si>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</si>
  <si>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</si>
  <si>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</si>
  <si>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</si>
  <si>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</si>
  <si>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</si>
  <si>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</si>
  <si>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</si>
  <si>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</si>
  <si>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</si>
  <si>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</si>
  <si>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</si>
  <si>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</si>
  <si>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</si>
  <si>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</si>
  <si>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</si>
  <si>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</si>
  <si>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</si>
  <si>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</si>
  <si>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</si>
  <si>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</si>
  <si>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</si>
  <si>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</si>
  <si>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</si>
  <si>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</si>
  <si>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</si>
  <si>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</si>
  <si>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</si>
  <si>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</si>
  <si>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</si>
  <si>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</si>
  <si>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</si>
  <si>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</si>
  <si>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</si>
  <si>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</si>
  <si>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</si>
  <si>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</si>
  <si>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</si>
  <si>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</si>
  <si>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</si>
  <si>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</si>
  <si>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</si>
  <si>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</si>
  <si>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</si>
  <si>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</si>
  <si>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</si>
  <si>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</si>
  <si>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</si>
  <si>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</si>
  <si>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</si>
  <si>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</si>
  <si>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</si>
  <si>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</si>
  <si>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</si>
  <si>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</si>
  <si>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</si>
  <si>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</si>
  <si>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</si>
  <si>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</si>
  <si>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</si>
  <si>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</si>
  <si>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</si>
  <si>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</si>
  <si>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</si>
  <si>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</si>
  <si>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</si>
  <si>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</si>
  <si>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</si>
  <si>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</si>
  <si>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</si>
  <si>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</si>
  <si>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</si>
  <si>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</si>
  <si>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</si>
  <si>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</si>
  <si>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</si>
  <si>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</si>
  <si>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</si>
  <si>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</si>
  <si>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</si>
  <si>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</si>
  <si>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</si>
  <si>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</si>
  <si>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</si>
  <si>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</si>
  <si>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</si>
  <si>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</si>
  <si>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</si>
  <si>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</si>
  <si>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</si>
  <si>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</si>
  <si>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</si>
  <si>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</si>
  <si>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</si>
  <si>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</si>
  <si>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</si>
  <si>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</si>
  <si>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</si>
  <si>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</si>
  <si>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</si>
  <si>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</si>
  <si>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</si>
  <si>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</si>
  <si>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</si>
  <si>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</si>
  <si>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</si>
  <si>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</si>
  <si>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</si>
  <si>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</si>
  <si>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</si>
  <si>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</si>
  <si>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</si>
  <si>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</si>
  <si>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</si>
  <si>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</si>
  <si>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</si>
  <si>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</si>
  <si>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</si>
  <si>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</si>
  <si>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</si>
  <si>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</si>
  <si>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</si>
  <si>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</si>
  <si>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</si>
  <si>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</si>
  <si>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</si>
  <si>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</si>
  <si>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</si>
  <si>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</si>
  <si>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</si>
  <si>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</si>
  <si>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</si>
  <si>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</si>
  <si>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</si>
  <si>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</si>
  <si>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</si>
  <si>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</si>
  <si>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</si>
  <si>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</si>
  <si>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</si>
  <si>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</si>
  <si>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</si>
  <si>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</si>
  <si>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</si>
  <si>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</si>
  <si>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</si>
  <si>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</si>
  <si>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</si>
  <si>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</si>
  <si>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</si>
  <si>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</si>
  <si>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</si>
  <si>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</si>
  <si>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</si>
  <si>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</si>
  <si>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</si>
  <si>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</si>
  <si>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</si>
  <si>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</si>
  <si>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</si>
  <si>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</si>
  <si>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</si>
  <si>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</si>
  <si>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</si>
  <si>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</si>
  <si>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</si>
  <si>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</si>
  <si>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</si>
  <si>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</si>
  <si>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</si>
  <si>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</si>
  <si>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</si>
  <si>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</si>
  <si>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</si>
  <si>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</si>
  <si>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</si>
  <si>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</si>
  <si>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</si>
  <si>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</si>
  <si>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</si>
  <si>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</si>
  <si>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</si>
  <si>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</si>
  <si>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</si>
  <si>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</si>
  <si>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</si>
  <si>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</si>
  <si>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</si>
  <si>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</si>
  <si>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</si>
  <si>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</si>
  <si>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</si>
  <si>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</si>
  <si>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</si>
  <si>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</si>
  <si>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</si>
  <si>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</si>
  <si>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</si>
  <si>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</si>
  <si>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</si>
  <si>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</si>
  <si>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</si>
  <si>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</si>
  <si>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</si>
  <si>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</si>
  <si>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</si>
  <si>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</si>
  <si>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</si>
  <si>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</si>
  <si>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</si>
  <si>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</si>
  <si>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</si>
  <si>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</si>
  <si>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</si>
  <si>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</si>
  <si>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</si>
  <si>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</si>
  <si>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</si>
  <si>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</si>
  <si>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</si>
  <si>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</si>
  <si>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</si>
  <si>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</si>
  <si>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</si>
  <si>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</si>
  <si>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</si>
  <si>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</si>
  <si>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</si>
  <si>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</si>
  <si>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</si>
  <si>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</si>
  <si>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</si>
  <si>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</si>
  <si>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</si>
  <si>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</si>
  <si>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</si>
  <si>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</si>
  <si>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</si>
  <si>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</si>
  <si>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</si>
  <si>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</si>
  <si>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</si>
  <si>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</si>
  <si>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</si>
  <si>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</si>
  <si>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</si>
  <si>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</si>
  <si>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</si>
  <si>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</si>
  <si>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</si>
  <si>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</si>
  <si>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</si>
  <si>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</si>
  <si>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</si>
  <si>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</si>
  <si>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</si>
  <si>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</si>
  <si>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</si>
  <si>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</si>
  <si>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</si>
  <si>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</si>
  <si>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</si>
  <si>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</si>
  <si>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</si>
  <si>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</si>
  <si>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</si>
  <si>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</si>
  <si>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</si>
  <si>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</si>
  <si>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</si>
  <si>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</si>
  <si>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</si>
  <si>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</si>
  <si>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</si>
  <si>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</si>
  <si>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</si>
  <si>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</si>
  <si>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</si>
  <si>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</si>
  <si>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</si>
  <si>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</si>
  <si>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</si>
  <si>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</si>
  <si>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</si>
  <si>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</si>
  <si>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</si>
  <si>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</si>
  <si>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</si>
  <si>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</si>
  <si>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</si>
  <si>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</si>
  <si>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</si>
  <si>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</si>
  <si>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</si>
  <si>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</si>
  <si>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</si>
  <si>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</si>
  <si>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</si>
  <si>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</si>
  <si>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</si>
  <si>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</si>
  <si>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</si>
  <si>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</si>
  <si>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</si>
  <si>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</si>
  <si>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</si>
  <si>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</si>
  <si>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</si>
  <si>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</si>
  <si>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</si>
  <si>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</si>
  <si>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</si>
  <si>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</si>
  <si>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</si>
  <si>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</si>
  <si>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</si>
  <si>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</si>
  <si>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</si>
  <si>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</si>
  <si>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</si>
  <si>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</si>
  <si>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</si>
  <si>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</si>
  <si>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</si>
  <si>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</si>
  <si>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</si>
  <si>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</si>
  <si>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</si>
  <si>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</si>
  <si>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</si>
  <si>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</si>
  <si>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</si>
  <si>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</si>
  <si>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</si>
  <si>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</si>
  <si>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</si>
  <si>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</si>
  <si>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</si>
  <si>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</si>
  <si>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</si>
  <si>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</si>
  <si>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</si>
  <si>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</si>
  <si>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</si>
  <si>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</si>
  <si>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</si>
  <si>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</si>
  <si>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</si>
  <si>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</si>
  <si>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</si>
  <si>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</si>
  <si>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</si>
  <si>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</si>
  <si>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</si>
  <si>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</si>
  <si>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</si>
  <si>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</si>
  <si>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</si>
  <si>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</si>
  <si>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</si>
  <si>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</si>
  <si>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</si>
  <si>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</si>
  <si>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</si>
  <si>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</si>
  <si>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</si>
  <si>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</si>
  <si>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</si>
  <si>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</si>
  <si>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</si>
  <si>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</si>
  <si>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</si>
  <si>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</si>
  <si>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</si>
  <si>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</si>
  <si>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</si>
  <si>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</si>
  <si>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</si>
  <si>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</si>
  <si>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</si>
  <si>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</si>
  <si>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</si>
  <si>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</si>
  <si>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</si>
  <si>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</si>
  <si>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</si>
  <si>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</si>
  <si>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</si>
  <si>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</si>
  <si>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</si>
  <si>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</si>
  <si>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</si>
  <si>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</si>
  <si>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</si>
  <si>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</si>
  <si>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</si>
  <si>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</si>
  <si>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</si>
  <si>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</si>
  <si>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</si>
  <si>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</si>
  <si>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</si>
  <si>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</si>
  <si>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</si>
  <si>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</si>
  <si>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</si>
  <si>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</si>
  <si>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</si>
  <si>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</si>
  <si>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</si>
  <si>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</si>
  <si>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</si>
  <si>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</si>
  <si>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</si>
  <si>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</si>
  <si>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</si>
  <si>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</si>
  <si>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</si>
  <si>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</si>
  <si>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</si>
  <si>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</si>
  <si>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</si>
  <si>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</si>
  <si>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</si>
  <si>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</si>
  <si>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</si>
  <si>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</si>
  <si>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</si>
  <si>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</si>
  <si>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</si>
  <si>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</si>
  <si>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</si>
  <si>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</si>
  <si>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</si>
  <si>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</si>
  <si>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</si>
  <si>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</si>
  <si>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</si>
  <si>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</si>
  <si>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</si>
  <si>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</si>
  <si>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</si>
  <si>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</si>
  <si>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</si>
  <si>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</si>
  <si>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</si>
  <si>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</si>
  <si>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</si>
  <si>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</si>
  <si>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</si>
  <si>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</si>
  <si>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</si>
  <si>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</si>
  <si>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</si>
  <si>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</si>
  <si>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</si>
  <si>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</si>
  <si>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</si>
  <si>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</si>
  <si>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</si>
  <si>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</si>
  <si>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</si>
  <si>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</si>
  <si>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</si>
  <si>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</si>
  <si>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</si>
  <si>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</si>
  <si>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</si>
  <si>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</si>
  <si>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</si>
  <si>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</si>
  <si>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</si>
  <si>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</si>
  <si>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</si>
  <si>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</si>
  <si>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</si>
  <si>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</si>
  <si>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</si>
  <si>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</si>
  <si>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</si>
  <si>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</si>
  <si>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</si>
  <si>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</si>
  <si>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</si>
  <si>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</si>
  <si>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</si>
  <si>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</si>
  <si>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</si>
  <si>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</si>
  <si>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</si>
  <si>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</si>
  <si>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</si>
  <si>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</si>
  <si>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</si>
  <si>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</si>
  <si>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</si>
  <si>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</si>
  <si>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</si>
  <si>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</si>
  <si>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</si>
  <si>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</si>
  <si>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</si>
  <si>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</si>
  <si>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</si>
  <si>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</si>
  <si>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</si>
  <si>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</si>
  <si>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</si>
  <si>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</si>
  <si>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</si>
  <si>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</si>
  <si>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</si>
  <si>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</si>
  <si>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</si>
  <si>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</si>
  <si>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</si>
  <si>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</si>
  <si>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</si>
  <si>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</si>
  <si>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</si>
  <si>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</si>
  <si>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</si>
  <si>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</si>
  <si>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</si>
  <si>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</si>
  <si>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</si>
  <si>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</si>
  <si>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</si>
  <si>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</si>
  <si>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</si>
  <si>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</si>
  <si>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</si>
  <si>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</si>
  <si>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</si>
  <si>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</si>
  <si>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</si>
  <si>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</si>
  <si>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</si>
  <si>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</si>
  <si>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</si>
  <si>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</si>
  <si>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</si>
  <si>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</si>
  <si>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</si>
  <si>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</si>
  <si>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</si>
  <si>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</si>
  <si>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</si>
  <si>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</si>
  <si>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</si>
  <si>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</si>
  <si>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</si>
  <si>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</si>
  <si>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</si>
  <si>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</si>
  <si>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</si>
  <si>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</si>
  <si>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</si>
  <si>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</si>
  <si>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</si>
  <si>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</si>
  <si>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</si>
  <si>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</si>
  <si>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</si>
  <si>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</si>
  <si>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</si>
  <si>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</si>
  <si>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</si>
  <si>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</si>
  <si>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</si>
  <si>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</si>
  <si>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</si>
  <si>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</si>
  <si>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</si>
  <si>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</si>
  <si>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</si>
  <si>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</si>
  <si>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</si>
  <si>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</si>
  <si>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</si>
  <si>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</si>
  <si>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</si>
  <si>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</si>
  <si>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</si>
  <si>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</si>
  <si>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</si>
  <si>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</si>
  <si>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</si>
  <si>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</si>
  <si>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</si>
  <si>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</si>
  <si>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</si>
  <si>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</si>
  <si>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</si>
  <si>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</si>
  <si>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</si>
  <si>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</si>
  <si>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</si>
  <si>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</si>
  <si>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</si>
  <si>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</si>
  <si>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</si>
  <si>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</si>
  <si>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</si>
  <si>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</si>
  <si>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</si>
  <si>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</si>
  <si>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</si>
  <si>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</si>
  <si>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</si>
  <si>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</si>
  <si>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</si>
  <si>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</si>
  <si>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</si>
  <si>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</si>
  <si>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</si>
  <si>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</si>
  <si>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</si>
  <si>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</si>
  <si>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</si>
  <si>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</si>
  <si>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</si>
  <si>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</si>
  <si>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</si>
  <si>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</si>
  <si>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</si>
  <si>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</si>
  <si>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</si>
  <si>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</si>
  <si>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</si>
  <si>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</si>
  <si>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</si>
  <si>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</si>
  <si>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</si>
  <si>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</si>
  <si>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</si>
  <si>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</si>
  <si>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</si>
  <si>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</si>
  <si>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</si>
  <si>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</si>
  <si>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</si>
  <si>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</si>
  <si>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</si>
  <si>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</si>
  <si>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</si>
  <si>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</si>
  <si>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</si>
  <si>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</si>
  <si>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</si>
  <si>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</si>
  <si>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</si>
  <si>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</si>
  <si>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</si>
  <si>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</si>
  <si>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</si>
  <si>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</si>
  <si>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</si>
  <si>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</si>
  <si>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</si>
  <si>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</si>
  <si>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</si>
  <si>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</si>
  <si>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</si>
  <si>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</si>
  <si>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</si>
  <si>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</si>
  <si>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</si>
  <si>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</si>
  <si>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</si>
  <si>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</si>
  <si>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</si>
  <si>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</si>
  <si>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</si>
  <si>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</si>
  <si>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</si>
  <si>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</si>
  <si>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</si>
  <si>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</si>
  <si>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</si>
  <si>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</si>
  <si>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</si>
  <si>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</si>
  <si>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</si>
  <si>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</si>
  <si>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</si>
  <si>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</si>
  <si>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</si>
  <si>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</si>
  <si>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</si>
  <si>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</si>
  <si>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</si>
  <si>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</si>
  <si>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</si>
  <si>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</si>
  <si>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</si>
  <si>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</si>
  <si>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</si>
  <si>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</si>
  <si>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</si>
  <si>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</si>
  <si>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</si>
  <si>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</si>
  <si>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</si>
  <si>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</si>
  <si>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</si>
  <si>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</si>
  <si>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</si>
  <si>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</si>
  <si>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</si>
  <si>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</si>
  <si>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</si>
  <si>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</si>
  <si>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</si>
  <si>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</si>
  <si>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</si>
  <si>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</si>
  <si>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</si>
  <si>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</si>
  <si>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</si>
  <si>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</si>
  <si>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</si>
  <si>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</si>
  <si>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</si>
  <si>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</si>
  <si>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</si>
  <si>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</si>
  <si>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</si>
  <si>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</si>
  <si>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</si>
  <si>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</si>
  <si>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</si>
  <si>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</si>
  <si>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</si>
  <si>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</si>
  <si>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</si>
  <si>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</si>
  <si>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</si>
  <si>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</si>
  <si>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</si>
  <si>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</si>
  <si>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</si>
  <si>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</si>
  <si>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</si>
  <si>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</si>
  <si>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</si>
  <si>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</si>
  <si>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</si>
  <si>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</si>
  <si>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</si>
  <si>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</si>
  <si>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</si>
  <si>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</si>
  <si>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</si>
  <si>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</si>
  <si>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</si>
  <si>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</si>
  <si>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</si>
  <si>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</si>
  <si>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</si>
  <si>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</si>
  <si>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</si>
  <si>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</si>
  <si>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</si>
  <si>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</si>
  <si>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</si>
  <si>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</si>
  <si>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</si>
  <si>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</si>
  <si>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</si>
  <si>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</si>
  <si>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</si>
  <si>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</si>
  <si>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</si>
  <si>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</si>
  <si>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</si>
  <si>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</si>
  <si>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</si>
  <si>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</si>
  <si>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</si>
  <si>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</si>
  <si>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</si>
  <si>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</si>
  <si>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</si>
  <si>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</si>
  <si>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</si>
  <si>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</si>
  <si>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</si>
  <si>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</si>
  <si>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</si>
  <si>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</si>
  <si>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</si>
  <si>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</si>
  <si>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</si>
  <si>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</si>
  <si>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</si>
  <si>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</si>
  <si>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</si>
  <si>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</si>
  <si>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</si>
  <si>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</si>
  <si>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</si>
  <si>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</si>
  <si>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</si>
  <si>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</si>
  <si>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</si>
  <si>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</si>
  <si>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</si>
  <si>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</si>
  <si>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</si>
  <si>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</si>
  <si>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</si>
  <si>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</si>
  <si>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</si>
  <si>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</si>
  <si>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</si>
  <si>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</si>
  <si>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</si>
  <si>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</si>
  <si>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</si>
  <si>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</si>
  <si>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</si>
  <si>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</si>
  <si>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</si>
  <si>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</si>
  <si>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</si>
  <si>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</si>
  <si>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</si>
  <si>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</si>
  <si>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</si>
  <si>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</si>
  <si>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</si>
  <si>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</si>
  <si>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</si>
  <si>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</si>
  <si>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</si>
  <si>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</si>
  <si>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</si>
  <si>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</si>
  <si>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</si>
  <si>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</si>
  <si>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</si>
  <si>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</si>
  <si>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</si>
  <si>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</si>
  <si>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</si>
  <si>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</si>
  <si>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</si>
  <si>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</si>
  <si>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</si>
  <si>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</si>
  <si>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</si>
  <si>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</si>
  <si>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</si>
  <si>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</si>
  <si>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</si>
  <si>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</si>
  <si>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</si>
  <si>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</si>
  <si>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</si>
  <si>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</si>
  <si>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</si>
  <si>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</si>
  <si>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</si>
  <si>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</si>
  <si>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</si>
  <si>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</si>
  <si>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</si>
  <si>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</si>
  <si>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</si>
  <si>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</si>
  <si>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</si>
  <si>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</si>
  <si>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</si>
  <si>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</si>
  <si>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</si>
  <si>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</si>
  <si>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</si>
  <si>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</si>
  <si>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</si>
  <si>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</si>
  <si>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</si>
  <si>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</si>
  <si>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</si>
  <si>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</si>
  <si>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</si>
  <si>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</si>
  <si>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</si>
  <si>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</si>
  <si>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</si>
  <si>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</si>
  <si>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</si>
  <si>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</si>
  <si>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</si>
  <si>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</si>
  <si>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</si>
  <si>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</si>
  <si>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</si>
  <si>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</si>
  <si>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</si>
  <si>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</si>
  <si>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</si>
  <si>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</si>
  <si>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</si>
  <si>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</si>
  <si>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</si>
  <si>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</si>
  <si>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</si>
  <si>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</si>
  <si>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</si>
  <si>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</si>
  <si>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</si>
  <si>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</si>
  <si>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</si>
  <si>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</si>
  <si>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</si>
  <si>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</si>
  <si>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</si>
  <si>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</si>
  <si>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</si>
  <si>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</si>
  <si>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</si>
  <si>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</si>
  <si>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</si>
  <si>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</si>
  <si>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</si>
  <si>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</si>
  <si>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</si>
  <si>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</si>
  <si>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</si>
  <si>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</si>
  <si>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</si>
  <si>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</si>
  <si>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</si>
  <si>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</si>
  <si>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</si>
  <si>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</si>
  <si>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</si>
  <si>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</si>
  <si>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</si>
  <si>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</si>
  <si>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</si>
  <si>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</si>
  <si>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</si>
  <si>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</si>
  <si>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</si>
  <si>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</si>
  <si>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</si>
  <si>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</si>
  <si>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</si>
  <si>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</si>
  <si>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</si>
  <si>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</si>
  <si>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</si>
  <si>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</si>
  <si>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</si>
  <si>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</si>
  <si>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</si>
  <si>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</si>
  <si>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</si>
  <si>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</si>
  <si>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</si>
  <si>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</si>
  <si>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</si>
  <si>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</si>
  <si>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</si>
  <si>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</si>
  <si>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</si>
  <si>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</si>
  <si>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</si>
  <si>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</si>
  <si>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</si>
  <si>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</si>
  <si>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</si>
  <si>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</si>
  <si>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</si>
  <si>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</si>
  <si>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</si>
  <si>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</si>
  <si>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</si>
  <si>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</si>
  <si>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</si>
  <si>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</si>
  <si>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</si>
  <si>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</si>
  <si>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</si>
  <si>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</si>
  <si>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</si>
  <si>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</si>
  <si>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</si>
  <si>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</si>
  <si>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</si>
  <si>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</si>
  <si>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</si>
  <si>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</si>
  <si>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</si>
  <si>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</si>
  <si>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</si>
  <si>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</si>
  <si>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</si>
  <si>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</si>
  <si>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</si>
  <si>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</si>
  <si>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</si>
  <si>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</si>
  <si>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</si>
  <si>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</si>
  <si>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</si>
  <si>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</si>
  <si>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</si>
  <si>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</si>
  <si>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</si>
  <si>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</si>
  <si>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</si>
  <si>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</si>
  <si>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</si>
  <si>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</si>
  <si>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</si>
  <si>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</si>
  <si>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</si>
  <si>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</si>
  <si>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</si>
  <si>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</si>
  <si>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</si>
  <si>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</si>
  <si>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</si>
  <si>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</si>
  <si>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</si>
  <si>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</si>
  <si>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</si>
  <si>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</si>
  <si>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</si>
  <si>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</si>
  <si>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</si>
  <si>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</si>
  <si>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</si>
  <si>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</si>
  <si>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</si>
  <si>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</si>
  <si>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</si>
  <si>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</si>
  <si>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</si>
  <si>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</si>
  <si>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</si>
  <si>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</si>
  <si>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</si>
  <si>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</si>
  <si>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</si>
  <si>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</si>
  <si>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</si>
  <si>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</si>
  <si>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</si>
  <si>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</si>
  <si>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</si>
  <si>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</si>
  <si>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</si>
  <si>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</si>
  <si>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</si>
  <si>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</si>
  <si>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</si>
  <si>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</si>
  <si>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</si>
  <si>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</si>
  <si>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</si>
  <si>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</si>
  <si>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</si>
  <si>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</si>
  <si>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</si>
  <si>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</si>
  <si>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</si>
  <si>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</si>
  <si>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</si>
  <si>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</si>
  <si>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</si>
  <si>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</si>
  <si>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</si>
  <si>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</si>
  <si>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</si>
  <si>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</si>
  <si>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</si>
  <si>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</si>
  <si>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</si>
  <si>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</si>
  <si>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</si>
  <si>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</si>
  <si>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</si>
  <si>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</si>
  <si>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</si>
  <si>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</si>
  <si>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</si>
  <si>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</si>
  <si>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</si>
  <si>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</si>
  <si>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</si>
  <si>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</si>
  <si>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</si>
  <si>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</si>
  <si>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</si>
  <si>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</si>
  <si>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</si>
  <si>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</si>
  <si>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</si>
  <si>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</si>
  <si>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</si>
  <si>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</si>
  <si>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</si>
  <si>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</si>
  <si>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</si>
  <si>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</si>
  <si>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</si>
  <si>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</si>
  <si>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</si>
  <si>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</si>
  <si>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</si>
  <si>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</si>
  <si>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</si>
  <si>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</si>
  <si>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</si>
  <si>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</si>
  <si>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</si>
  <si>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</si>
  <si>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</si>
  <si>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</si>
  <si>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</si>
  <si>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</si>
  <si>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</si>
  <si>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</si>
  <si>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</si>
  <si>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</si>
  <si>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</si>
  <si>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</si>
  <si>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</si>
  <si>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</si>
  <si>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</si>
  <si>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</si>
  <si>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</si>
  <si>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</si>
  <si>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</si>
  <si>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</si>
  <si>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</si>
  <si>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</si>
  <si>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</si>
  <si>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</si>
  <si>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</si>
  <si>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</si>
  <si>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</si>
  <si>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</si>
  <si>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</si>
  <si>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</si>
  <si>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</si>
  <si>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</si>
  <si>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</si>
  <si>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</si>
  <si>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</si>
  <si>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</si>
  <si>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</si>
  <si>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</si>
  <si>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</si>
  <si>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</si>
  <si>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</si>
  <si>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</si>
  <si>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</si>
  <si>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</si>
  <si>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</si>
  <si>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</si>
  <si>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</si>
  <si>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</si>
  <si>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</si>
  <si>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</si>
  <si>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</si>
  <si>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</si>
  <si>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</si>
  <si>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</si>
  <si>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</si>
  <si>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</si>
  <si>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</si>
  <si>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</si>
  <si>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</si>
  <si>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</si>
  <si>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</si>
  <si>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</si>
  <si>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</si>
  <si>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</si>
  <si>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</si>
  <si>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</si>
  <si>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</si>
  <si>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</si>
  <si>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</si>
  <si>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</si>
  <si>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</si>
  <si>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</si>
  <si>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</si>
  <si>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</si>
  <si>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</si>
  <si>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</si>
  <si>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</si>
  <si>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</si>
  <si>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</si>
  <si>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</si>
  <si>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</si>
  <si>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</si>
  <si>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</si>
  <si>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</si>
  <si>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</si>
  <si>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</si>
  <si>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</si>
  <si>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</si>
  <si>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</si>
  <si>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</si>
  <si>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</si>
  <si>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</si>
  <si>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</si>
  <si>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</si>
  <si>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</si>
  <si>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</si>
  <si>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</si>
  <si>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</si>
  <si>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</si>
  <si>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</si>
  <si>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</si>
  <si>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</si>
  <si>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</si>
  <si>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</si>
  <si>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</si>
  <si>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</si>
  <si>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</si>
  <si>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</si>
  <si>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</si>
  <si>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</si>
  <si>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</si>
  <si>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</si>
  <si>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</si>
  <si>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</si>
  <si>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</si>
  <si>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</si>
  <si>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</si>
  <si>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</si>
  <si>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</si>
  <si>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</si>
  <si>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</si>
  <si>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</si>
  <si>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</si>
  <si>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</si>
  <si>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</si>
  <si>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</si>
  <si>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</si>
  <si>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</si>
  <si>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</si>
  <si>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</si>
  <si>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</si>
  <si>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</si>
  <si>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</si>
  <si>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</si>
  <si>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</si>
  <si>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</si>
  <si>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</si>
  <si>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</si>
  <si>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</si>
  <si>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</si>
  <si>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</si>
  <si>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</si>
  <si>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</si>
  <si>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</si>
  <si>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</si>
  <si>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</si>
  <si>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</si>
  <si>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</si>
  <si>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</si>
  <si>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</si>
  <si>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</si>
  <si>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</si>
  <si>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</si>
  <si>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</si>
  <si>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</si>
  <si>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</si>
  <si>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</si>
  <si>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</si>
  <si>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</si>
  <si>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</si>
  <si>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</si>
  <si>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</si>
  <si>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</si>
  <si>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</si>
  <si>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</si>
  <si>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</si>
  <si>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</si>
  <si>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</si>
  <si>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</si>
  <si>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</si>
  <si>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</si>
  <si>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</si>
  <si>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</si>
  <si>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</si>
  <si>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</si>
  <si>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</si>
  <si>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</si>
  <si>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</si>
  <si>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</si>
  <si>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</si>
  <si>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</si>
  <si>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</si>
  <si>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</si>
  <si>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</si>
  <si>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</si>
  <si>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</si>
  <si>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</si>
  <si>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</si>
  <si>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</si>
  <si>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</si>
  <si>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</si>
  <si>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</si>
  <si>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</si>
  <si>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</si>
  <si>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</si>
  <si>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</si>
  <si>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</si>
  <si>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</si>
  <si>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</si>
  <si>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</si>
  <si>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</si>
  <si>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</si>
  <si>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</si>
  <si>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</si>
  <si>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</si>
  <si>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</si>
  <si>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</si>
  <si>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</si>
  <si>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</si>
  <si>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</si>
  <si>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</si>
  <si>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</si>
  <si>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</si>
  <si>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</si>
  <si>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</si>
  <si>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</si>
  <si>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</si>
  <si>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</si>
  <si>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</si>
  <si>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</si>
  <si>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</si>
  <si>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</si>
  <si>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</si>
  <si>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</si>
  <si>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</si>
  <si>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</si>
  <si>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</si>
  <si>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</si>
  <si>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</si>
  <si>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</si>
  <si>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</si>
  <si>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</si>
  <si>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</si>
  <si>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</si>
  <si>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</si>
  <si>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</si>
  <si>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</si>
  <si>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</si>
  <si>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</si>
  <si>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</si>
  <si>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</si>
  <si>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</si>
  <si>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</si>
  <si>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</si>
  <si>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</si>
  <si>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</si>
  <si>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</si>
  <si>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</si>
  <si>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</si>
  <si>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</si>
  <si>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</si>
  <si>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</si>
  <si>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</si>
  <si>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</si>
  <si>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</si>
  <si>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</si>
  <si>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</si>
  <si>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</si>
  <si>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</si>
  <si>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</si>
  <si>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</si>
  <si>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</si>
  <si>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</si>
  <si>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</si>
  <si>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</si>
  <si>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</si>
  <si>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</si>
  <si>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</si>
  <si>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</si>
  <si>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</si>
  <si>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</si>
  <si>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</si>
  <si>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</si>
  <si>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</si>
  <si>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</si>
  <si>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</si>
  <si>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</si>
  <si>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</si>
  <si>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</si>
  <si>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</si>
  <si>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</si>
  <si>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</si>
  <si>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</si>
  <si>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</si>
  <si>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</si>
  <si>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</si>
  <si>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</si>
  <si>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</si>
  <si>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</si>
  <si>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</si>
  <si>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</si>
  <si>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</si>
  <si>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</si>
  <si>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</si>
  <si>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</si>
  <si>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</si>
  <si>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</si>
  <si>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</si>
  <si>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</si>
  <si>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</si>
  <si>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</si>
  <si>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</si>
  <si>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</si>
  <si>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</si>
  <si>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</si>
  <si>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</si>
  <si>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</si>
  <si>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</si>
  <si>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</si>
  <si>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</si>
  <si>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</si>
  <si>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</si>
  <si>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</si>
  <si>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</si>
  <si>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</si>
  <si>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</si>
  <si>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</si>
  <si>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</si>
  <si>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</si>
  <si>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</si>
  <si>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</si>
  <si>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</si>
  <si>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</si>
  <si>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</si>
  <si>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</si>
  <si>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</si>
  <si>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</si>
  <si>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</si>
  <si>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</si>
  <si>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</si>
  <si>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</si>
  <si>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</si>
  <si>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</si>
  <si>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</si>
  <si>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</si>
  <si>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</si>
  <si>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</si>
  <si>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</si>
  <si>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</si>
  <si>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</si>
  <si>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</si>
  <si>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</si>
  <si>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</si>
  <si>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</si>
  <si>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</si>
  <si>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</si>
  <si>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</si>
  <si>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</si>
  <si>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</si>
  <si>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</si>
  <si>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</si>
  <si>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</si>
  <si>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</si>
  <si>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</si>
  <si>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</si>
  <si>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</si>
  <si>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</si>
  <si>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</si>
  <si>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</si>
  <si>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</si>
  <si>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</si>
  <si>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</si>
  <si>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</si>
  <si>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</si>
  <si>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</si>
  <si>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</si>
  <si>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</si>
  <si>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</si>
  <si>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</si>
  <si>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</si>
  <si>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</si>
  <si>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</si>
  <si>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</si>
  <si>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</si>
  <si>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</si>
  <si>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</si>
  <si>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</si>
  <si>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</si>
  <si>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</si>
  <si>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</si>
  <si>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</si>
  <si>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</si>
  <si>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</si>
  <si>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</si>
  <si>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</si>
  <si>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</si>
  <si>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</si>
  <si>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</si>
  <si>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</si>
  <si>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</si>
  <si>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</si>
  <si>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</si>
  <si>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</si>
  <si>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</si>
  <si>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</si>
  <si>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</si>
  <si>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</si>
  <si>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</si>
  <si>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</si>
  <si>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</si>
  <si>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</si>
  <si>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</si>
  <si>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</si>
  <si>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</si>
  <si>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</si>
  <si>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</si>
  <si>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</si>
  <si>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</si>
  <si>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</si>
  <si>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</si>
  <si>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</si>
  <si>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</si>
  <si>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</si>
  <si>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</si>
  <si>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</si>
  <si>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</si>
  <si>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</si>
  <si>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</si>
  <si>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</si>
  <si>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</si>
  <si>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</si>
  <si>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</si>
  <si>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</si>
  <si>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</si>
  <si>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</si>
  <si>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</si>
  <si>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</si>
  <si>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</si>
  <si>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</si>
  <si>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</si>
  <si>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</si>
  <si>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</si>
  <si>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</si>
  <si>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</si>
  <si>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</si>
  <si>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</si>
  <si>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</si>
  <si>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</si>
  <si>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</si>
  <si>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</si>
  <si>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</si>
  <si>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</si>
  <si>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</si>
  <si>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</si>
  <si>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</si>
  <si>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</si>
  <si>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</si>
  <si>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</si>
  <si>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</si>
  <si>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</si>
  <si>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</si>
  <si>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</si>
  <si>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</si>
  <si>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</si>
  <si>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</si>
  <si>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</si>
  <si>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</si>
  <si>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</si>
  <si>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</si>
  <si>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</si>
  <si>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</si>
  <si>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</si>
  <si>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</si>
  <si>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</si>
  <si>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</si>
  <si>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</si>
  <si>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</si>
  <si>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</si>
  <si>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</si>
  <si>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</si>
  <si>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</si>
  <si>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</si>
  <si>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</si>
  <si>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</si>
  <si>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</si>
  <si>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</si>
  <si>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</si>
  <si>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</si>
  <si>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</si>
  <si>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</si>
  <si>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</si>
  <si>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</si>
  <si>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</si>
  <si>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</si>
  <si>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</si>
  <si>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</si>
  <si>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</si>
  <si>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</si>
  <si>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</si>
  <si>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</si>
  <si>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</si>
  <si>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</si>
  <si>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</si>
  <si>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</si>
  <si>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</si>
  <si>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</si>
  <si>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</si>
  <si>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</si>
  <si>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</si>
  <si>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</si>
  <si>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</si>
  <si>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</si>
  <si>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</si>
  <si>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</si>
  <si>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</si>
  <si>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</si>
  <si>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</si>
  <si>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</si>
  <si>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</si>
  <si>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</si>
  <si>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</si>
  <si>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</si>
  <si>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</si>
  <si>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</si>
  <si>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</si>
  <si>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</si>
  <si>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</si>
  <si>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</si>
  <si>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</si>
  <si>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</si>
  <si>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</si>
  <si>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</si>
  <si>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</si>
  <si>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</si>
  <si>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</si>
  <si>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</si>
  <si>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</si>
  <si>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</si>
  <si>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</si>
  <si>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</si>
  <si>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</si>
  <si>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</si>
  <si>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</si>
  <si>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</si>
  <si>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</si>
  <si>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</si>
  <si>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</si>
  <si>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</si>
  <si>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</si>
  <si>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</si>
  <si>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</si>
  <si>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</si>
  <si>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</si>
  <si>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</si>
  <si>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</si>
  <si>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</si>
  <si>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</si>
  <si>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</si>
  <si>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</si>
  <si>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</si>
  <si>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</si>
  <si>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</si>
  <si>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</si>
  <si>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</si>
  <si>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</si>
  <si>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</si>
  <si>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</si>
  <si>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</si>
  <si>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</si>
  <si>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</si>
  <si>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</si>
  <si>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</si>
  <si>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</si>
  <si>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</si>
  <si>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</si>
  <si>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</si>
  <si>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</si>
  <si>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</si>
  <si>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</si>
  <si>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</si>
  <si>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</si>
  <si>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</si>
  <si>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</si>
  <si>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</si>
  <si>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</si>
  <si>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</si>
  <si>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</si>
  <si>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</si>
  <si>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</si>
  <si>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</si>
  <si>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</si>
  <si>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</si>
  <si>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</si>
  <si>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</si>
  <si>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</si>
  <si>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</si>
  <si>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</si>
  <si>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</si>
  <si>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</si>
  <si>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</si>
  <si>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</si>
  <si>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</si>
  <si>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</si>
  <si>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</si>
  <si>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</si>
  <si>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</si>
  <si>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</si>
  <si>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</si>
  <si>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</si>
  <si>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</si>
  <si>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</si>
  <si>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</si>
  <si>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</si>
  <si>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</si>
  <si>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</si>
  <si>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</si>
  <si>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</si>
  <si>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</si>
  <si>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</si>
  <si>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</si>
  <si>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</si>
  <si>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</si>
  <si>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</si>
  <si>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</si>
  <si>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</si>
  <si>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</si>
  <si>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</si>
  <si>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</si>
  <si>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</si>
  <si>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</si>
  <si>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</si>
  <si>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</si>
  <si>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</si>
  <si>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</si>
  <si>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</si>
  <si>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</si>
  <si>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</si>
  <si>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</si>
  <si>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</si>
  <si>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</si>
  <si>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</si>
  <si>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</si>
  <si>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</si>
  <si>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</si>
  <si>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</si>
  <si>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</si>
  <si>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</si>
  <si>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</si>
  <si>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</si>
  <si>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</si>
  <si>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</si>
  <si>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</si>
  <si>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</si>
  <si>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</si>
  <si>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</si>
  <si>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</si>
  <si>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</si>
  <si>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</si>
  <si>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</si>
  <si>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</si>
  <si>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</si>
  <si>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</si>
  <si>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</si>
  <si>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</si>
  <si>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</si>
  <si>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</si>
  <si>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</si>
  <si>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</si>
  <si>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</si>
  <si>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</si>
  <si>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</si>
  <si>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</si>
  <si>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</si>
  <si>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</si>
  <si>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</si>
  <si>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</si>
  <si>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</si>
  <si>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</si>
  <si>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</si>
  <si>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</si>
  <si>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</si>
  <si>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</si>
  <si>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</si>
  <si>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</si>
  <si>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</si>
  <si>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</si>
  <si>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</si>
  <si>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</si>
  <si>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</si>
  <si>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</si>
  <si>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</si>
  <si>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</si>
  <si>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</si>
  <si>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</si>
  <si>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</si>
  <si>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</si>
  <si>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</si>
  <si>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</si>
  <si>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</si>
  <si>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</si>
  <si>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</si>
  <si>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</si>
  <si>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</si>
  <si>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</si>
  <si>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</si>
  <si>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</si>
  <si>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</si>
  <si>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</si>
  <si>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</si>
  <si>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</si>
  <si>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</si>
  <si>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</si>
  <si>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</si>
  <si>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</si>
  <si>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</si>
  <si>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</si>
  <si>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</si>
  <si>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</si>
  <si>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</si>
  <si>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</si>
  <si>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</si>
  <si>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</si>
  <si>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</si>
  <si>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</si>
  <si>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</si>
  <si>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</si>
  <si>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</si>
  <si>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</si>
  <si>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</si>
  <si>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</si>
  <si>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</si>
  <si>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</si>
  <si>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</si>
  <si>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</si>
  <si>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</si>
  <si>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</si>
  <si>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</si>
  <si>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</si>
  <si>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</si>
  <si>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</si>
  <si>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</si>
  <si>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</si>
  <si>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</si>
  <si>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</si>
  <si>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</si>
  <si>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</si>
  <si>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</si>
  <si>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</si>
  <si>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</si>
  <si>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</si>
  <si>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</si>
  <si>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</si>
  <si>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</si>
  <si>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</si>
  <si>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</si>
  <si>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</si>
  <si>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</si>
  <si>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</si>
  <si>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</si>
  <si>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</si>
  <si>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</si>
  <si>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</si>
  <si>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</si>
  <si>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</si>
  <si>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</si>
  <si>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</si>
  <si>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</si>
  <si>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</si>
  <si>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</si>
  <si>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</si>
  <si>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</si>
  <si>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</si>
  <si>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</si>
  <si>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</si>
  <si>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</si>
  <si>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</si>
  <si>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</si>
  <si>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</si>
  <si>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</si>
  <si>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</si>
  <si>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</si>
  <si>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</si>
  <si>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</si>
  <si>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</si>
  <si>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</si>
  <si>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</si>
  <si>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</si>
  <si>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</si>
  <si>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</si>
  <si>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</si>
  <si>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</si>
  <si>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</si>
  <si>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</si>
  <si>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</si>
  <si>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</si>
  <si>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</si>
  <si>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</si>
  <si>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</si>
  <si>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</si>
  <si>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</si>
  <si>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</si>
  <si>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</si>
  <si>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</si>
  <si>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</si>
  <si>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</si>
  <si>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</si>
  <si>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</si>
  <si>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</si>
  <si>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</si>
  <si>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</si>
  <si>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</si>
  <si>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</si>
  <si>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</si>
  <si>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</si>
  <si>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</si>
  <si>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</si>
  <si>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</si>
  <si>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</si>
  <si>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</si>
  <si>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</si>
  <si>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</si>
  <si>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</si>
  <si>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</si>
  <si>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</si>
  <si>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</si>
  <si>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</si>
  <si>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</si>
  <si>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</si>
  <si>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</si>
  <si>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</si>
  <si>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</si>
  <si>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</si>
  <si>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</si>
  <si>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</si>
  <si>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</si>
  <si>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</si>
  <si>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</si>
  <si>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</si>
  <si>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</si>
  <si>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</si>
  <si>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</si>
  <si>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</si>
  <si>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</si>
  <si>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</si>
  <si>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</si>
  <si>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</si>
  <si>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</si>
  <si>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</si>
  <si>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</si>
  <si>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</si>
  <si>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</si>
  <si>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</si>
  <si>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</si>
  <si>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</si>
  <si>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</si>
  <si>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</si>
  <si>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</si>
  <si>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</si>
  <si>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</si>
  <si>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</si>
  <si>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</si>
  <si>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</si>
  <si>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</si>
  <si>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</si>
  <si>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</si>
  <si>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</si>
  <si>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</si>
  <si>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</si>
  <si>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</si>
  <si>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</si>
  <si>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</si>
  <si>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</si>
  <si>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</si>
  <si>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</si>
  <si>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</si>
  <si>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</si>
  <si>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</si>
  <si>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</si>
  <si>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</si>
  <si>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</si>
  <si>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</si>
  <si>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</si>
  <si>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</si>
  <si>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</si>
  <si>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</si>
  <si>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</si>
  <si>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</si>
  <si>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</si>
  <si>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</si>
  <si>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</si>
  <si>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</si>
  <si>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</si>
  <si>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</si>
  <si>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</si>
  <si>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</si>
  <si>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</si>
  <si>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</si>
  <si>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</si>
  <si>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</si>
  <si>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</si>
  <si>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</si>
  <si>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</si>
  <si>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</si>
  <si>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</si>
  <si>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</si>
  <si>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</si>
  <si>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</si>
  <si>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</si>
  <si>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</si>
  <si>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</si>
  <si>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</si>
  <si>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</si>
  <si>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</si>
  <si>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</si>
  <si>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</si>
  <si>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</si>
  <si>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</si>
  <si>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</si>
  <si>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</si>
  <si>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</si>
  <si>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</si>
  <si>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</si>
  <si>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</si>
  <si>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</si>
  <si>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</si>
  <si>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</si>
  <si>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</si>
  <si>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</si>
  <si>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</si>
  <si>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</si>
  <si>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</si>
  <si>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</si>
  <si>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</si>
  <si>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</si>
  <si>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</si>
  <si>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</si>
  <si>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</si>
  <si>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</si>
  <si>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</si>
  <si>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</si>
  <si>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</si>
  <si>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</si>
  <si>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</si>
  <si>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</si>
  <si>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</si>
  <si>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</si>
  <si>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</si>
  <si>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</si>
  <si>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</si>
  <si>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</si>
  <si>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</si>
  <si>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</si>
  <si>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</si>
  <si>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</si>
  <si>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</si>
  <si>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</si>
  <si>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</si>
  <si>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</si>
  <si>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</si>
  <si>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</si>
  <si>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</si>
  <si>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</si>
  <si>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</si>
  <si>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</si>
  <si>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</si>
  <si>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</si>
  <si>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</si>
  <si>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</si>
  <si>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</si>
  <si>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</si>
  <si>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</si>
  <si>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</si>
  <si>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</si>
  <si>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</si>
  <si>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</si>
  <si>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</si>
  <si>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</si>
  <si>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</si>
  <si>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</si>
  <si>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</si>
  <si>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</si>
  <si>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</si>
  <si>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</si>
  <si>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</si>
  <si>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</si>
  <si>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</si>
  <si>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</si>
  <si>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</si>
  <si>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</si>
  <si>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</si>
  <si>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</si>
  <si>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</si>
  <si>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</si>
  <si>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</si>
  <si>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</si>
  <si>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</si>
  <si>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</si>
  <si>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</si>
  <si>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</si>
  <si>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</si>
  <si>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</si>
  <si>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</si>
  <si>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</si>
  <si>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</si>
  <si>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</si>
  <si>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</si>
  <si>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</si>
  <si>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</si>
  <si>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</si>
  <si>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</si>
  <si>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</si>
  <si>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</si>
  <si>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</si>
  <si>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</si>
  <si>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</si>
  <si>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</si>
  <si>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</si>
  <si>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</si>
  <si>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</si>
  <si>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</si>
  <si>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</si>
  <si>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</si>
  <si>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</si>
  <si>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</si>
  <si>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</si>
  <si>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</si>
  <si>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</si>
  <si>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</si>
  <si>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</si>
  <si>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</si>
  <si>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</si>
  <si>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</si>
  <si>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</si>
  <si>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</si>
  <si>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</si>
  <si>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</si>
  <si>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</si>
  <si>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</si>
  <si>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</si>
  <si>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</si>
  <si>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</si>
  <si>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</si>
  <si>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</si>
  <si>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</si>
  <si>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</si>
  <si>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</si>
  <si>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</si>
  <si>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</si>
  <si>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</si>
  <si>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</si>
  <si>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</si>
  <si>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</si>
  <si>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</si>
  <si>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</si>
  <si>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</si>
  <si>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</si>
  <si>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</si>
  <si>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</si>
  <si>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</si>
  <si>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</si>
  <si>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</si>
  <si>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</si>
  <si>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</si>
  <si>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</si>
  <si>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</si>
  <si>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</si>
  <si>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</si>
  <si>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</si>
  <si>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</si>
  <si>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</si>
  <si>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</si>
  <si>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</si>
  <si>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</si>
  <si>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</si>
  <si>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</si>
  <si>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</si>
  <si>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</si>
  <si>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</si>
  <si>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</si>
  <si>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</si>
  <si>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</si>
  <si>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</si>
  <si>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</si>
  <si>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</si>
  <si>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</si>
  <si>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</si>
  <si>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</si>
  <si>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</si>
  <si>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</si>
  <si>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</si>
  <si>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</si>
  <si>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</si>
  <si>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</si>
  <si>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</si>
  <si>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</si>
  <si>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</si>
  <si>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</si>
  <si>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</si>
  <si>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</si>
  <si>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</si>
  <si>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</si>
  <si>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</si>
  <si>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</si>
  <si>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</si>
  <si>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</si>
  <si>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</si>
  <si>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</si>
  <si>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</si>
  <si>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</si>
  <si>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</si>
  <si>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</si>
  <si>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</si>
  <si>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</si>
  <si>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</si>
  <si>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</si>
  <si>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</si>
  <si>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</si>
  <si>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</si>
  <si>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</si>
  <si>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</si>
  <si>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</si>
  <si>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</si>
  <si>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</si>
  <si>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</si>
  <si>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</si>
  <si>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</si>
  <si>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</si>
  <si>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</si>
  <si>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</si>
  <si>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</si>
  <si>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</si>
  <si>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</si>
  <si>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</si>
  <si>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</si>
  <si>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</si>
  <si>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</si>
  <si>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</si>
  <si>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</si>
  <si>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</si>
  <si>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</si>
  <si>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</si>
  <si>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</si>
  <si>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</si>
  <si>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</si>
  <si>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</si>
  <si>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</si>
  <si>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</si>
  <si>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</si>
  <si>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</si>
  <si>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</si>
  <si>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</si>
  <si>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</si>
  <si>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</si>
  <si>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</si>
  <si>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</si>
  <si>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</si>
  <si>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</si>
  <si>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</si>
  <si>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</si>
  <si>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</si>
  <si>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</si>
  <si>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</si>
  <si>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</si>
  <si>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</si>
  <si>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</si>
  <si>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</si>
  <si>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</si>
  <si>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</si>
  <si>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</si>
  <si>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</si>
  <si>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</si>
  <si>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</si>
  <si>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</si>
  <si>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</si>
  <si>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</si>
  <si>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</si>
  <si>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</si>
  <si>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</si>
  <si>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</si>
  <si>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</si>
  <si>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</si>
  <si>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</si>
  <si>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</si>
  <si>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</si>
  <si>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</si>
  <si>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</si>
  <si>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</si>
  <si>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</si>
  <si>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</si>
  <si>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</si>
  <si>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</si>
  <si>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</si>
  <si>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</si>
  <si>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</si>
  <si>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</si>
  <si>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</si>
  <si>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</si>
  <si>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</si>
  <si>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</si>
  <si>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</si>
  <si>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</si>
  <si>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</si>
  <si>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</si>
  <si>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</si>
  <si>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</si>
  <si>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</si>
  <si>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</si>
  <si>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</si>
  <si>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</si>
  <si>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</si>
  <si>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</si>
  <si>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</si>
  <si>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</si>
  <si>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</si>
  <si>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</si>
  <si>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</si>
  <si>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</si>
  <si>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</si>
  <si>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</si>
  <si>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</si>
  <si>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</si>
  <si>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</si>
  <si>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</si>
  <si>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</si>
  <si>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</si>
  <si>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</si>
  <si>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</si>
  <si>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</si>
  <si>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</si>
  <si>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</si>
  <si>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</si>
  <si>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</si>
  <si>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</si>
  <si>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</si>
  <si>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</si>
  <si>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</si>
  <si>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</si>
  <si>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</si>
  <si>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</si>
  <si>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</si>
  <si>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</si>
  <si>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</si>
  <si>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</si>
  <si>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</si>
  <si>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</si>
  <si>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</si>
  <si>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</si>
  <si>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</si>
  <si>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</si>
  <si>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</si>
  <si>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</si>
  <si>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</si>
  <si>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</si>
  <si>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</si>
  <si>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</si>
  <si>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</si>
  <si>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</si>
  <si>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</si>
  <si>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</si>
  <si>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</si>
  <si>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</si>
  <si>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</si>
  <si>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</si>
  <si>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</si>
  <si>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</si>
  <si>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</si>
  <si>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</si>
  <si>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</si>
  <si>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</si>
  <si>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</si>
  <si>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</si>
  <si>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</si>
  <si>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</si>
  <si>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</si>
  <si>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</si>
  <si>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</si>
  <si>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</si>
  <si>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</si>
  <si>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</si>
  <si>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</si>
  <si>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</si>
  <si>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</si>
  <si>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</si>
  <si>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</si>
  <si>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</si>
  <si>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</si>
  <si>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</si>
  <si>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</si>
  <si>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</si>
  <si>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</si>
  <si>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</si>
  <si>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</si>
  <si>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</si>
  <si>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</si>
  <si>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</si>
  <si>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</si>
  <si>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</si>
  <si>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</si>
  <si>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</si>
  <si>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</si>
  <si>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</si>
  <si>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</si>
  <si>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</si>
  <si>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</si>
  <si>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</si>
  <si>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</si>
  <si>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</si>
  <si>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</si>
  <si>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</si>
  <si>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</si>
  <si>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</si>
  <si>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</si>
  <si>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</si>
  <si>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</si>
  <si>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</si>
  <si>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</si>
  <si>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</si>
  <si>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</si>
  <si>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</si>
  <si>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</si>
  <si>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</si>
  <si>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</si>
  <si>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</si>
  <si>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</si>
  <si>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</si>
  <si>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</si>
  <si>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</si>
  <si>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</si>
  <si>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</si>
  <si>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</si>
  <si>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</si>
  <si>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</si>
  <si>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</si>
  <si>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</si>
  <si>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</si>
  <si>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</si>
  <si>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</si>
  <si>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</si>
  <si>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</si>
  <si>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</si>
  <si>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</si>
  <si>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</si>
  <si>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</si>
  <si>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</si>
  <si>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</si>
  <si>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</si>
  <si>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</si>
  <si>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</si>
  <si>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</si>
  <si>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</si>
  <si>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</si>
  <si>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</si>
  <si>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</si>
  <si>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</si>
  <si>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</si>
  <si>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</si>
  <si>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</si>
  <si>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</si>
  <si>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</si>
  <si>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</si>
  <si>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</si>
  <si>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</si>
  <si>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</si>
  <si>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</si>
  <si>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</si>
  <si>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</si>
  <si>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</si>
  <si>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</si>
  <si>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</si>
  <si>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</si>
  <si>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</si>
  <si>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</si>
  <si>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</si>
  <si>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</si>
  <si>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</si>
  <si>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</si>
  <si>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</si>
  <si>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</si>
  <si>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</si>
  <si>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</si>
  <si>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</si>
  <si>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</si>
  <si>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</si>
  <si>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</si>
  <si>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</si>
  <si>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</si>
  <si>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</si>
  <si>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</si>
  <si>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</si>
  <si>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</si>
  <si>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</si>
  <si>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</si>
  <si>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</si>
  <si>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</si>
  <si>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</si>
  <si>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</si>
  <si>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</si>
  <si>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</si>
  <si>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</si>
  <si>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</si>
  <si>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</si>
  <si>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</si>
  <si>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</si>
  <si>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</si>
  <si>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</si>
  <si>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</si>
  <si>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</si>
  <si>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</si>
  <si>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</si>
  <si>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</si>
  <si>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</si>
  <si>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</si>
  <si>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</si>
  <si>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</si>
  <si>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</si>
  <si>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</si>
  <si>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</si>
  <si>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</si>
  <si>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</si>
  <si>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</si>
  <si>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</si>
  <si>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</si>
  <si>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</si>
  <si>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</si>
  <si>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</si>
  <si>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</si>
  <si>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</si>
  <si>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</si>
  <si>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</si>
  <si>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</si>
  <si>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</si>
  <si>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</si>
  <si>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</si>
  <si>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</si>
  <si>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</si>
  <si>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</si>
  <si>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</si>
  <si>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</si>
  <si>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</si>
  <si>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</si>
  <si>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</si>
  <si>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</si>
  <si>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</si>
  <si>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</si>
  <si>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</si>
  <si>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</si>
  <si>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</si>
  <si>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</si>
  <si>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</si>
  <si>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</si>
  <si>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</si>
  <si>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</si>
  <si>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</si>
  <si>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</si>
  <si>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</si>
  <si>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</si>
  <si>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</si>
  <si>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</si>
  <si>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</si>
  <si>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</si>
  <si>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</si>
  <si>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</si>
  <si>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</si>
  <si>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</si>
  <si>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</si>
  <si>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</si>
  <si>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</si>
  <si>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</si>
  <si>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</si>
  <si>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</si>
  <si>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</si>
  <si>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</si>
  <si>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</si>
  <si>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</si>
  <si>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</si>
  <si>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</si>
  <si>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</si>
  <si>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</si>
  <si>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</si>
  <si>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</si>
  <si>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</si>
  <si>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</si>
  <si>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</si>
  <si>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</si>
  <si>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</si>
  <si>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</si>
  <si>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</si>
  <si>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</si>
  <si>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</si>
  <si>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</si>
  <si>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</si>
  <si>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</si>
  <si>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</si>
  <si>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</si>
  <si>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</si>
  <si>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</si>
  <si>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</si>
  <si>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</si>
  <si>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</si>
  <si>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</si>
  <si>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</si>
  <si>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</si>
  <si>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</si>
  <si>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</si>
  <si>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</si>
  <si>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</si>
  <si>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</si>
  <si>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</si>
  <si>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</si>
  <si>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</si>
  <si>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</si>
  <si>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</si>
  <si>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</si>
  <si>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</si>
  <si>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</si>
  <si>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</si>
  <si>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</si>
  <si>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</si>
  <si>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</si>
  <si>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</si>
  <si>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</si>
  <si>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</si>
  <si>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</si>
  <si>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</si>
  <si>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</si>
  <si>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</si>
  <si>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</si>
  <si>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</si>
  <si>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</si>
  <si>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</si>
  <si>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</si>
  <si>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</si>
  <si>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</si>
  <si>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</si>
  <si>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</si>
  <si>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</si>
  <si>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</si>
  <si>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</si>
  <si>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</si>
  <si>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</si>
  <si>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</si>
  <si>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</si>
  <si>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</si>
  <si>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</si>
  <si>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</si>
  <si>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</si>
  <si>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</si>
  <si>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</si>
  <si>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</si>
  <si>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</si>
  <si>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</si>
  <si>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</si>
  <si>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</si>
  <si>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</si>
  <si>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</si>
  <si>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</si>
  <si>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</si>
  <si>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</si>
  <si>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</si>
  <si>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</si>
  <si>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</si>
  <si>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</si>
  <si>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</si>
  <si>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</si>
  <si>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</si>
  <si>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</si>
  <si>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</si>
  <si>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</si>
  <si>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</si>
  <si>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</si>
  <si>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</si>
  <si>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</si>
  <si>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</si>
  <si>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</si>
  <si>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</si>
  <si>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</si>
  <si>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</si>
  <si>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</si>
  <si>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</si>
  <si>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</si>
  <si>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</si>
  <si>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</si>
  <si>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</si>
  <si>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</si>
  <si>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</si>
  <si>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</si>
  <si>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</si>
  <si>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</si>
  <si>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</si>
  <si>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</si>
  <si>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</si>
  <si>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</si>
  <si>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</si>
  <si>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</si>
  <si>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</si>
  <si>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</si>
  <si>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</si>
  <si>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</si>
  <si>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</si>
  <si>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</si>
  <si>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</si>
  <si>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</si>
  <si>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</si>
  <si>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</si>
  <si>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</si>
  <si>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</si>
  <si>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</si>
  <si>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</si>
  <si>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</si>
  <si>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</si>
  <si>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</si>
  <si>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</si>
  <si>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</si>
  <si>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</si>
  <si>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</si>
  <si>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</si>
  <si>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</si>
  <si>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</si>
  <si>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</si>
  <si>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</si>
  <si>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</si>
  <si>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</si>
  <si>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</si>
  <si>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</si>
  <si>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</si>
  <si>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</si>
  <si>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</si>
  <si>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</si>
  <si>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</si>
  <si>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</si>
  <si>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</si>
  <si>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</si>
  <si>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</si>
  <si>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</si>
  <si>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</si>
  <si>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</si>
  <si>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</si>
  <si>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</si>
  <si>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</si>
  <si>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</si>
  <si>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</si>
  <si>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</si>
  <si>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</si>
  <si>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</si>
  <si>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</si>
  <si>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</si>
  <si>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</si>
  <si>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</si>
  <si>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</si>
  <si>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</si>
  <si>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</si>
  <si>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</si>
  <si>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</si>
  <si>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</si>
  <si>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</si>
  <si>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</si>
  <si>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</si>
  <si>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</si>
  <si>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</si>
  <si>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</si>
  <si>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</si>
  <si>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</si>
  <si>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</si>
  <si>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</si>
  <si>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</si>
  <si>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</si>
  <si>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</si>
  <si>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</si>
  <si>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</si>
  <si>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</si>
  <si>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</si>
  <si>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</si>
  <si>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</si>
  <si>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</si>
  <si>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</si>
  <si>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</si>
  <si>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</si>
  <si>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</si>
  <si>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</si>
  <si>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</si>
  <si>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</si>
  <si>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</si>
  <si>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</si>
  <si>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</si>
  <si>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</si>
  <si>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</si>
  <si>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</si>
  <si>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</si>
  <si>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</si>
  <si>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</si>
  <si>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</si>
  <si>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</si>
  <si>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</si>
  <si>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</si>
  <si>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</si>
  <si>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</si>
  <si>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</si>
  <si>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</si>
  <si>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</si>
  <si>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</si>
  <si>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</si>
  <si>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</si>
  <si>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</si>
  <si>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</si>
  <si>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</si>
  <si>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</si>
  <si>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</si>
  <si>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</si>
  <si>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</si>
  <si>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</si>
  <si>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</si>
  <si>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</si>
  <si>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</si>
  <si>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</si>
  <si>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</si>
  <si>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</si>
  <si>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</si>
  <si>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</si>
  <si>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</si>
  <si>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</si>
  <si>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</si>
  <si>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</si>
  <si>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</si>
  <si>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</si>
  <si>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</si>
  <si>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</si>
  <si>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</si>
  <si>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</si>
  <si>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</si>
  <si>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</si>
  <si>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</si>
  <si>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</si>
  <si>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</si>
  <si>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</si>
  <si>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</si>
  <si>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</si>
  <si>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</si>
  <si>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</si>
  <si>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</si>
  <si>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</si>
  <si>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</si>
  <si>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</si>
  <si>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</si>
  <si>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</si>
  <si>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</si>
  <si>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</si>
  <si>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</si>
  <si>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</si>
  <si>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</si>
  <si>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</si>
  <si>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</si>
  <si>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</si>
  <si>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</si>
  <si>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</si>
  <si>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</si>
  <si>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</si>
  <si>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</si>
  <si>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</si>
  <si>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</si>
  <si>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</si>
  <si>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</si>
  <si>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</si>
  <si>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</si>
  <si>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</si>
  <si>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</si>
  <si>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</si>
  <si>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</si>
  <si>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</si>
  <si>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</si>
  <si>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</si>
  <si>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</si>
  <si>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</si>
  <si>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</si>
  <si>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</si>
  <si>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</si>
  <si>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</si>
  <si>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</si>
  <si>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</si>
  <si>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</si>
  <si>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</si>
  <si>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</si>
  <si>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</si>
  <si>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</si>
  <si>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</si>
  <si>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</si>
  <si>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</si>
  <si>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</si>
  <si>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</si>
  <si>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</si>
  <si>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</si>
  <si>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</si>
  <si>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</si>
  <si>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</si>
  <si>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</si>
  <si>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</si>
  <si>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</si>
  <si>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</si>
  <si>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</si>
  <si>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</si>
  <si>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</si>
  <si>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</si>
  <si>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</si>
  <si>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</si>
  <si>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</si>
  <si>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</si>
  <si>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</si>
  <si>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</si>
  <si>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</si>
  <si>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</si>
  <si>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</si>
  <si>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</si>
  <si>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</si>
  <si>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</si>
  <si>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</si>
  <si>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</si>
  <si>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</si>
  <si>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</si>
  <si>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</si>
  <si>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</si>
  <si>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</si>
  <si>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</si>
  <si>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</si>
  <si>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</si>
  <si>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</si>
  <si>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</si>
  <si>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</si>
  <si>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</si>
  <si>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</si>
  <si>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</si>
  <si>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</si>
  <si>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</si>
  <si>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</si>
  <si>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</si>
  <si>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</si>
  <si>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</si>
  <si>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</si>
  <si>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</si>
  <si>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</si>
  <si>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</si>
  <si>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</si>
  <si>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</si>
  <si>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</si>
  <si>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</si>
  <si>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</si>
  <si>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</si>
  <si>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</si>
  <si>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</si>
  <si>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</si>
  <si>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</si>
  <si>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</si>
  <si>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</si>
  <si>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</si>
  <si>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</si>
  <si>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</si>
  <si>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</si>
  <si>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</si>
  <si>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</si>
  <si>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</si>
  <si>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</si>
  <si>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</si>
  <si>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</si>
  <si>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</si>
  <si>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</si>
  <si>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</si>
  <si>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</si>
  <si>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</si>
  <si>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</si>
  <si>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</si>
  <si>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</si>
  <si>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</si>
  <si>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</si>
  <si>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</si>
  <si>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</si>
  <si>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</si>
  <si>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</si>
  <si>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</si>
  <si>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</si>
  <si>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</si>
  <si>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</si>
  <si>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</si>
  <si>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</si>
  <si>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</si>
  <si>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</si>
  <si>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</si>
  <si>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</si>
  <si>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</si>
  <si>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</si>
  <si>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</si>
  <si>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</si>
  <si>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</si>
  <si>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</si>
  <si>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</si>
  <si>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</si>
  <si>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</si>
  <si>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</si>
  <si>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</si>
  <si>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</si>
  <si>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</si>
  <si>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</si>
  <si>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</si>
  <si>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</si>
  <si>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</si>
  <si>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</si>
  <si>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</si>
  <si>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</si>
  <si>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</si>
  <si>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</si>
  <si>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</si>
  <si>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</si>
  <si>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</si>
  <si>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</si>
  <si>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</si>
  <si>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</si>
  <si>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</si>
  <si>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</si>
  <si>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</si>
  <si>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</si>
  <si>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</si>
  <si>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</si>
  <si>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</si>
  <si>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</si>
  <si>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</si>
  <si>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</si>
  <si>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</si>
  <si>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</si>
  <si>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</si>
  <si>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</si>
  <si>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</si>
  <si>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</si>
  <si>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</si>
  <si>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</si>
  <si>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</si>
  <si>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</si>
  <si>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</si>
  <si>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</si>
  <si>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</si>
  <si>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</si>
  <si>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</si>
  <si>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</si>
  <si>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</si>
  <si>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</si>
  <si>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</si>
  <si>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</si>
  <si>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</si>
  <si>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</si>
  <si>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</si>
  <si>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</si>
  <si>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</si>
  <si>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</si>
  <si>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</si>
  <si>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</si>
  <si>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</si>
  <si>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</si>
  <si>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</si>
  <si>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</si>
  <si>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</si>
  <si>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</si>
  <si>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</si>
  <si>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</si>
  <si>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</si>
  <si>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</si>
  <si>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</si>
  <si>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</si>
  <si>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</si>
  <si>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</si>
  <si>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</si>
  <si>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</si>
  <si>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</si>
  <si>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</si>
  <si>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</si>
  <si>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</si>
  <si>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</si>
  <si>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</si>
  <si>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</si>
  <si>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</si>
  <si>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</si>
  <si>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</si>
  <si>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</si>
  <si>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</si>
  <si>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</si>
  <si>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</si>
  <si>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</si>
  <si>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</si>
  <si>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</si>
  <si>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</si>
  <si>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</si>
  <si>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</si>
  <si>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</si>
  <si>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</si>
  <si>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</si>
  <si>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</si>
  <si>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</si>
  <si>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</si>
  <si>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</si>
  <si>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</si>
  <si>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</si>
  <si>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</si>
  <si>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</si>
  <si>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</si>
  <si>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</si>
  <si>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</si>
  <si>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</si>
  <si>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</si>
  <si>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</si>
  <si>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</si>
  <si>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</si>
  <si>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</si>
  <si>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</si>
  <si>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</si>
  <si>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</si>
  <si>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</si>
  <si>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</si>
  <si>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</si>
  <si>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</si>
  <si>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</si>
  <si>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</si>
  <si>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</si>
  <si>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</si>
  <si>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</si>
  <si>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</si>
  <si>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</si>
  <si>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</si>
  <si>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</si>
  <si>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</si>
  <si>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</si>
  <si>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</si>
  <si>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</si>
  <si>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</si>
  <si>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</si>
  <si>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</si>
  <si>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</si>
  <si>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</si>
  <si>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</si>
  <si>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</si>
  <si>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</si>
  <si>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</si>
  <si>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</si>
  <si>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</si>
  <si>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</si>
  <si>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</si>
  <si>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</si>
  <si>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</si>
  <si>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</si>
  <si>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</si>
  <si>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</si>
  <si>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</si>
  <si>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</si>
  <si>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</si>
  <si>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</si>
  <si>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</si>
  <si>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</si>
  <si>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</si>
  <si>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</si>
  <si>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</si>
  <si>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</si>
  <si>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</si>
  <si>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</si>
  <si>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</si>
  <si>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</si>
  <si>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</si>
  <si>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</si>
  <si>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</si>
  <si>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</si>
  <si>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</si>
  <si>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</si>
  <si>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</si>
  <si>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</si>
  <si>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</si>
  <si>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</si>
  <si>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</si>
  <si>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</si>
  <si>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</si>
  <si>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</si>
  <si>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</si>
  <si>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</si>
  <si>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</si>
  <si>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</si>
  <si>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</si>
  <si>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</si>
  <si>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</si>
  <si>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</si>
  <si>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</si>
  <si>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</si>
  <si>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</si>
  <si>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</si>
  <si>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</si>
  <si>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</si>
  <si>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</si>
  <si>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</si>
  <si>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</si>
  <si>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</si>
  <si>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</si>
  <si>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</si>
  <si>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</si>
  <si>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</si>
  <si>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</si>
  <si>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</si>
  <si>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</si>
  <si>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</si>
  <si>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</si>
  <si>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</si>
  <si>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</si>
  <si>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</si>
  <si>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</si>
  <si>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</si>
  <si>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</si>
  <si>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</si>
  <si>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</si>
  <si>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</si>
  <si>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</si>
  <si>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</si>
  <si>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</si>
  <si>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</si>
  <si>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</si>
  <si>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</si>
  <si>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</si>
  <si>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</si>
  <si>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</si>
  <si>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</si>
  <si>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</si>
  <si>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</si>
  <si>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</si>
  <si>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</si>
  <si>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</si>
  <si>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</si>
  <si>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</si>
  <si>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</si>
  <si>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</si>
  <si>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</si>
  <si>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</si>
  <si>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</si>
  <si>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</si>
  <si>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</si>
  <si>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</si>
  <si>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</si>
  <si>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</si>
  <si>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</si>
  <si>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</si>
  <si>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</si>
  <si>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</si>
  <si>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</si>
  <si>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</si>
  <si>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</si>
  <si>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</si>
  <si>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</si>
  <si>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</si>
  <si>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</si>
  <si>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</si>
  <si>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</si>
  <si>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</si>
  <si>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</si>
  <si>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</si>
  <si>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</si>
  <si>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</si>
  <si>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</si>
  <si>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</si>
  <si>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</si>
  <si>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</si>
  <si>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</si>
  <si>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</si>
  <si>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</si>
  <si>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</si>
  <si>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</si>
  <si>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</si>
  <si>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</si>
  <si>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</si>
  <si>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</si>
  <si>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</si>
  <si>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</si>
  <si>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</si>
  <si>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</si>
  <si>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</si>
  <si>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</si>
  <si>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</si>
  <si>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</si>
  <si>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</si>
  <si>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</si>
  <si>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</si>
  <si>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</si>
  <si>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</si>
  <si>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</si>
  <si>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</si>
  <si>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</si>
  <si>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</si>
  <si>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</si>
  <si>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</si>
  <si>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</si>
  <si>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</si>
  <si>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</si>
  <si>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</si>
  <si>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</si>
  <si>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</si>
  <si>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</si>
  <si>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</si>
  <si>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</si>
  <si>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</si>
  <si>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</si>
  <si>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</si>
  <si>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</si>
  <si>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</si>
  <si>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</si>
  <si>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</si>
  <si>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</si>
  <si>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</si>
  <si>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</si>
  <si>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</si>
  <si>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</si>
  <si>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</si>
  <si>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</si>
  <si>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</si>
  <si>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</si>
  <si>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</si>
  <si>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</si>
  <si>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</si>
  <si>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</si>
  <si>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</si>
  <si>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</si>
  <si>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</si>
  <si>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</si>
  <si>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</si>
  <si>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</si>
  <si>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</si>
  <si>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</si>
  <si>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</si>
  <si>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</si>
  <si>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</si>
  <si>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</si>
  <si>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</si>
  <si>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</si>
  <si>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</si>
  <si>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</si>
  <si>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</si>
  <si>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</si>
  <si>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</si>
  <si>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</si>
  <si>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</si>
  <si>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</si>
  <si>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</si>
  <si>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</si>
  <si>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</si>
  <si>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</si>
  <si>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</si>
  <si>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</si>
  <si>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</si>
  <si>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</si>
  <si>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</si>
  <si>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</si>
  <si>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</si>
  <si>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</si>
  <si>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</si>
  <si>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</si>
  <si>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</si>
  <si>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</si>
  <si>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</si>
  <si>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</si>
  <si>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</si>
  <si>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</si>
  <si>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</si>
  <si>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</si>
  <si>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</si>
  <si>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</si>
  <si>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</si>
  <si>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</si>
  <si>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</si>
  <si>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</si>
  <si>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</si>
  <si>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</si>
  <si>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</si>
  <si>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</si>
  <si>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</si>
  <si>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</si>
  <si>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</si>
  <si>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</si>
  <si>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</si>
  <si>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</si>
  <si>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</si>
  <si>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</si>
  <si>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</si>
  <si>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</si>
  <si>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</si>
  <si>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</si>
  <si>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</si>
  <si>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</si>
  <si>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</si>
  <si>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</si>
  <si>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</si>
  <si>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</si>
  <si>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</si>
  <si>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</si>
  <si>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</si>
  <si>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</si>
  <si>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</si>
  <si>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</si>
  <si>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</si>
  <si>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</si>
  <si>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</si>
  <si>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</si>
  <si>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</si>
  <si>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</si>
  <si>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</si>
  <si>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</si>
  <si>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</si>
  <si>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</si>
  <si>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</si>
  <si>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</si>
  <si>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</si>
  <si>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</si>
  <si>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</si>
  <si>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</si>
  <si>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</si>
  <si>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</si>
  <si>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</si>
  <si>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</si>
  <si>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</si>
  <si>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</si>
  <si>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</si>
  <si>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</si>
  <si>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</si>
  <si>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</si>
  <si>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</si>
  <si>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</si>
  <si>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</si>
  <si>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</si>
  <si>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</si>
  <si>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</si>
  <si>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</si>
  <si>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</si>
  <si>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</si>
  <si>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</si>
  <si>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</si>
  <si>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</si>
  <si>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</si>
  <si>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</si>
  <si>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</si>
  <si>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</si>
  <si>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</si>
  <si>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</si>
  <si>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</si>
  <si>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</si>
  <si>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</si>
  <si>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</si>
  <si>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</si>
  <si>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</si>
  <si>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</si>
  <si>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</si>
  <si>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</si>
  <si>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</si>
  <si>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</si>
  <si>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</si>
  <si>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</si>
  <si>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</si>
  <si>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</si>
  <si>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</si>
  <si>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</si>
  <si>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</si>
  <si>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</si>
  <si>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</si>
  <si>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</si>
  <si>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</si>
  <si>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</si>
  <si>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</si>
  <si>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</si>
  <si>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</si>
  <si>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</si>
  <si>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</si>
  <si>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</si>
  <si>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</si>
  <si>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</si>
  <si>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</si>
  <si>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</si>
  <si>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</si>
  <si>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</si>
  <si>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</si>
  <si>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</si>
  <si>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</si>
  <si>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</si>
  <si>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</si>
  <si>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</si>
  <si>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</si>
  <si>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</si>
  <si>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</si>
  <si>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</si>
  <si>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</si>
  <si>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</si>
  <si>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</si>
  <si>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</si>
  <si>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</si>
  <si>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</si>
  <si>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</si>
  <si>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</si>
  <si>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</si>
  <si>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</si>
  <si>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</si>
  <si>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</si>
  <si>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</si>
  <si>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</si>
  <si>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</si>
  <si>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</si>
  <si>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</si>
  <si>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</si>
  <si>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</si>
  <si>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</si>
  <si>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</si>
  <si>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</si>
  <si>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</si>
  <si>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</si>
  <si>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</si>
  <si>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</si>
  <si>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</si>
  <si>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</si>
  <si>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</si>
  <si>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</si>
  <si>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</si>
  <si>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</si>
  <si>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</si>
  <si>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</si>
  <si>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</si>
  <si>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</si>
  <si>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</si>
  <si>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</si>
  <si>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</si>
  <si>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</si>
  <si>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</si>
  <si>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</si>
  <si>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</si>
  <si>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</si>
  <si>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</si>
  <si>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</si>
  <si>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</si>
  <si>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</si>
  <si>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</si>
  <si>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</si>
  <si>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</si>
  <si>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</si>
  <si>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</si>
  <si>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</si>
  <si>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</si>
  <si>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</si>
  <si>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</si>
  <si>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</si>
  <si>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</si>
  <si>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</si>
  <si>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</si>
  <si>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</si>
  <si>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</si>
  <si>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</si>
  <si>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</si>
  <si>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</si>
  <si>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</si>
  <si>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</si>
  <si>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</si>
  <si>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</si>
  <si>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</si>
  <si>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</si>
  <si>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</si>
  <si>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</si>
  <si>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</si>
  <si>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</si>
  <si>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</si>
  <si>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</si>
  <si>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</si>
  <si>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</si>
  <si>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</si>
  <si>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</si>
  <si>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</si>
  <si>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</si>
  <si>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</si>
  <si>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</si>
  <si>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</si>
  <si>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</si>
  <si>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</si>
  <si>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</si>
  <si>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</si>
  <si>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</si>
  <si>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</si>
  <si>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</si>
  <si>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</si>
  <si>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</si>
  <si>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</si>
  <si>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</si>
  <si>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</si>
  <si>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</si>
  <si>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</si>
  <si>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</si>
  <si>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</si>
  <si>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</si>
  <si>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</si>
  <si>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</si>
  <si>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</si>
  <si>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</si>
  <si>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</si>
  <si>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</si>
  <si>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</si>
  <si>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</si>
  <si>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</si>
  <si>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</si>
  <si>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</si>
  <si>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</si>
  <si>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</si>
  <si>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</si>
  <si>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</si>
  <si>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</si>
  <si>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</si>
  <si>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</si>
  <si>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</si>
  <si>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</si>
  <si>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</si>
  <si>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</si>
  <si>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</si>
  <si>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</si>
  <si>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</si>
  <si>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</si>
  <si>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</si>
  <si>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</si>
  <si>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</si>
  <si>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</si>
  <si>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</si>
  <si>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</si>
  <si>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</si>
  <si>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</si>
  <si>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</si>
  <si>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</si>
  <si>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</si>
  <si>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</si>
  <si>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</si>
  <si>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</si>
  <si>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</si>
  <si>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</si>
  <si>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</si>
  <si>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</si>
  <si>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</si>
  <si>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</si>
  <si>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</si>
  <si>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</si>
  <si>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</si>
  <si>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</si>
  <si>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</si>
  <si>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</si>
  <si>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</si>
  <si>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</si>
  <si>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</si>
  <si>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</si>
  <si>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</si>
  <si>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</si>
  <si>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</si>
  <si>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</si>
  <si>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</si>
  <si>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</si>
  <si>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</si>
  <si>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</si>
  <si>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</si>
  <si>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</si>
  <si>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</si>
  <si>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</si>
  <si>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</si>
  <si>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</si>
  <si>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</si>
  <si>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</si>
  <si>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</si>
  <si>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</si>
  <si>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</si>
  <si>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</si>
  <si>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</si>
  <si>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</si>
  <si>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</si>
  <si>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</si>
  <si>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</si>
  <si>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</si>
  <si>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</si>
  <si>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</si>
  <si>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</si>
  <si>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</si>
  <si>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</si>
  <si>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</si>
  <si>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</si>
  <si>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</si>
  <si>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</si>
  <si>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</si>
  <si>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</si>
  <si>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</si>
  <si>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</si>
  <si>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</si>
  <si>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</si>
  <si>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</si>
  <si>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</si>
  <si>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</si>
  <si>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</si>
  <si>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</si>
  <si>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</si>
  <si>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</si>
  <si>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</si>
  <si>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</si>
  <si>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</si>
  <si>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</si>
  <si>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</si>
  <si>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</si>
  <si>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</si>
  <si>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</si>
  <si>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</si>
  <si>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</si>
  <si>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</si>
  <si>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</si>
  <si>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</si>
  <si>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</si>
  <si>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</si>
  <si>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</si>
  <si>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</si>
  <si>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</si>
  <si>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</si>
  <si>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</si>
  <si>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</si>
  <si>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</si>
  <si>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</si>
  <si>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</si>
  <si>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</si>
  <si>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</si>
  <si>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</si>
  <si>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</si>
  <si>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</si>
  <si>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</si>
  <si>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</si>
  <si>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</si>
  <si>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</si>
  <si>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</si>
  <si>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</si>
  <si>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</si>
  <si>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</si>
  <si>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</si>
  <si>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</si>
  <si>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</si>
  <si>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</si>
  <si>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</si>
  <si>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</si>
  <si>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</si>
  <si>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</si>
  <si>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</si>
  <si>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</si>
  <si>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</si>
  <si>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</si>
  <si>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</si>
  <si>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</si>
  <si>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</si>
  <si>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</si>
  <si>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</si>
  <si>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</si>
  <si>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</si>
  <si>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</si>
  <si>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</si>
  <si>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</si>
  <si>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</si>
  <si>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</si>
  <si>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</si>
  <si>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</si>
  <si>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</si>
  <si>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</si>
  <si>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</si>
  <si>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</si>
  <si>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</si>
  <si>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</si>
  <si>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</si>
  <si>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</si>
  <si>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</si>
  <si>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</si>
  <si>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</si>
  <si>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</si>
  <si>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</si>
  <si>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</si>
  <si>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</si>
  <si>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</si>
  <si>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</si>
  <si>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</si>
  <si>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</si>
  <si>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</si>
  <si>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</si>
  <si>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</si>
  <si>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</si>
  <si>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</si>
  <si>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</si>
  <si>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</si>
  <si>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</si>
  <si>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</si>
  <si>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</si>
  <si>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</si>
  <si>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</si>
  <si>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</si>
  <si>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</si>
  <si>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</si>
  <si>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</si>
  <si>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</si>
  <si>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</si>
  <si>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</si>
  <si>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</si>
  <si>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</si>
  <si>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</si>
  <si>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</si>
  <si>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</si>
  <si>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</si>
  <si>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</si>
  <si>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</si>
  <si>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</si>
  <si>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</si>
  <si>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</si>
  <si>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</si>
  <si>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</si>
  <si>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</si>
  <si>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</si>
  <si>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</si>
  <si>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</si>
  <si>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</si>
  <si>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</si>
  <si>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</si>
  <si>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</si>
  <si>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</si>
  <si>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</si>
  <si>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</si>
  <si>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</si>
  <si>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</si>
  <si>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</si>
  <si>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</si>
  <si>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</si>
  <si>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</si>
  <si>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</si>
  <si>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</si>
  <si>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</si>
  <si>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</si>
  <si>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</si>
  <si>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</si>
  <si>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</si>
  <si>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</si>
  <si>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</si>
  <si>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</si>
  <si>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</si>
  <si>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</si>
  <si>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</si>
  <si>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</si>
  <si>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</si>
  <si>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</si>
  <si>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</si>
  <si>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</si>
  <si>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</si>
  <si>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</si>
  <si>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</si>
  <si>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</si>
  <si>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</si>
  <si>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</si>
  <si>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</si>
  <si>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</si>
  <si>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</si>
  <si>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</si>
  <si>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</si>
  <si>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</si>
  <si>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</si>
  <si>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</si>
  <si>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</si>
  <si>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</si>
  <si>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</si>
  <si>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</si>
  <si>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</si>
  <si>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</si>
  <si>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</si>
  <si>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</si>
  <si>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</si>
  <si>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</si>
  <si>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</si>
  <si>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</si>
  <si>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</si>
  <si>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</si>
  <si>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</si>
  <si>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</si>
  <si>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</si>
  <si>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</si>
  <si>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</si>
  <si>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</si>
  <si>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</si>
  <si>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</si>
  <si>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</si>
  <si>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</si>
  <si>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</si>
  <si>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</si>
  <si>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</si>
  <si>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</si>
  <si>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</si>
  <si>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</si>
  <si>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</si>
  <si>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</si>
  <si>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</si>
  <si>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</si>
  <si>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</si>
  <si>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</si>
  <si>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</si>
  <si>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</si>
  <si>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</si>
  <si>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</si>
  <si>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</si>
  <si>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</si>
  <si>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</si>
  <si>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</si>
  <si>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</si>
  <si>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</si>
  <si>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</si>
  <si>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</si>
  <si>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</si>
  <si>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</si>
  <si>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</si>
  <si>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</si>
  <si>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</si>
  <si>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</si>
  <si>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</si>
  <si>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</si>
  <si>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</si>
  <si>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</si>
  <si>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</si>
  <si>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</si>
  <si>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</si>
  <si>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</si>
  <si>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</si>
  <si>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</si>
  <si>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</si>
  <si>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</si>
  <si>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</si>
  <si>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</si>
  <si>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</si>
  <si>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</si>
  <si>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</si>
  <si>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</si>
  <si>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</si>
  <si>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</si>
  <si>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</si>
  <si>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</si>
  <si>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</si>
  <si>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</si>
  <si>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</si>
  <si>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</si>
  <si>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</si>
  <si>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</si>
  <si>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</si>
  <si>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</si>
  <si>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</si>
  <si>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</si>
  <si>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</si>
  <si>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</si>
  <si>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</si>
  <si>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</si>
  <si>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</si>
  <si>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</si>
  <si>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</si>
  <si>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</si>
  <si>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</si>
  <si>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</si>
  <si>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</si>
  <si>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</si>
  <si>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</si>
  <si>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</si>
  <si>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</si>
  <si>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</si>
  <si>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</si>
  <si>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</si>
  <si>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</si>
  <si>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</si>
  <si>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</si>
  <si>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</si>
  <si>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</si>
  <si>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</si>
  <si>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</si>
  <si>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</si>
  <si>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</si>
  <si>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</si>
  <si>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</si>
  <si>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</si>
  <si>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</si>
  <si>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</si>
  <si>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</si>
  <si>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</si>
  <si>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</si>
  <si>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</si>
  <si>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</si>
  <si>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</si>
  <si>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</si>
  <si>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</si>
  <si>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</si>
  <si>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</si>
  <si>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</si>
  <si>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</si>
  <si>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</si>
  <si>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</si>
  <si>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</si>
  <si>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</si>
  <si>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</si>
  <si>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</si>
  <si>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</si>
  <si>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</si>
  <si>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</si>
  <si>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</si>
  <si>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</si>
  <si>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</si>
  <si>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</si>
  <si>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</si>
  <si>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</si>
  <si>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</si>
  <si>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</si>
  <si>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</si>
  <si>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</si>
  <si>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</si>
  <si>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</si>
  <si>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</si>
  <si>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</si>
  <si>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</si>
  <si>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</si>
  <si>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</si>
  <si>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</si>
  <si>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</si>
  <si>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</si>
  <si>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</si>
  <si>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</si>
  <si>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</si>
  <si>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</si>
  <si>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</si>
  <si>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</si>
  <si>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</si>
  <si>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</si>
  <si>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</si>
  <si>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</si>
  <si>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</si>
  <si>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</si>
  <si>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</si>
  <si>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</si>
  <si>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</si>
  <si>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</si>
  <si>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</si>
  <si>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</si>
  <si>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</si>
  <si>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</si>
  <si>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</si>
  <si>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</si>
  <si>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</si>
  <si>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</si>
  <si>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</si>
  <si>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</si>
  <si>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</si>
  <si>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</si>
  <si>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</si>
  <si>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</si>
  <si>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</si>
  <si>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</si>
  <si>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</si>
  <si>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</si>
  <si>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</si>
  <si>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</si>
  <si>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</si>
  <si>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</si>
  <si>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</si>
  <si>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</si>
  <si>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</si>
  <si>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</si>
  <si>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</si>
  <si>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</si>
  <si>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</si>
  <si>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</si>
  <si>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</si>
  <si>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</si>
  <si>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</si>
  <si>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</si>
  <si>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</si>
  <si>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</si>
  <si>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</si>
  <si>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</si>
  <si>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</si>
  <si>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</si>
  <si>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</si>
  <si>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</si>
  <si>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</si>
  <si>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</si>
  <si>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</si>
  <si>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</si>
  <si>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</si>
  <si>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</si>
  <si>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</si>
  <si>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</si>
  <si>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</si>
  <si>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</si>
  <si>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</si>
  <si>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</si>
  <si>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</si>
  <si>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</si>
  <si>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</si>
  <si>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</si>
  <si>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</si>
  <si>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</si>
  <si>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</si>
  <si>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</si>
  <si>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</si>
  <si>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</si>
  <si>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</si>
  <si>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</si>
  <si>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</si>
  <si>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</si>
  <si>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</si>
  <si>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</si>
  <si>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</si>
  <si>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</si>
  <si>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</si>
  <si>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</si>
  <si>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</si>
  <si>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</si>
  <si>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</si>
  <si>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</si>
  <si>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</si>
  <si>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</si>
  <si>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</si>
  <si>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</si>
  <si>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</si>
  <si>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</si>
  <si>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</si>
  <si>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</si>
  <si>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</si>
  <si>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</si>
  <si>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</si>
  <si>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</si>
  <si>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</si>
  <si>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</si>
  <si>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</si>
  <si>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</si>
  <si>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</si>
  <si>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</si>
  <si>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</si>
  <si>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</si>
  <si>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</si>
  <si>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</si>
  <si>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</si>
  <si>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</si>
  <si>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</si>
  <si>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</si>
  <si>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</si>
  <si>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</si>
  <si>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</si>
  <si>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</si>
  <si>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</si>
  <si>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</si>
  <si>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</si>
  <si>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</si>
  <si>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</si>
  <si>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</si>
  <si>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</si>
  <si>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</si>
  <si>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</si>
  <si>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</si>
  <si>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</si>
  <si>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</si>
  <si>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</si>
  <si>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</si>
  <si>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</si>
  <si>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</si>
  <si>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</si>
  <si>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</si>
  <si>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</si>
  <si>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</si>
  <si>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</si>
  <si>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</si>
  <si>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</si>
  <si>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</si>
  <si>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</si>
  <si>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</si>
  <si>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</si>
  <si>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</si>
  <si>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</si>
  <si>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</si>
  <si>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</si>
  <si>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</si>
  <si>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</si>
  <si>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</si>
  <si>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</si>
  <si>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</si>
  <si>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</si>
  <si>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</si>
  <si>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</si>
  <si>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</si>
  <si>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</si>
  <si>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</si>
  <si>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</si>
  <si>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</si>
  <si>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</si>
  <si>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</si>
  <si>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</si>
  <si>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</si>
  <si>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</si>
  <si>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</si>
  <si>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</si>
  <si>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</si>
  <si>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</si>
  <si>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</si>
  <si>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</si>
  <si>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</si>
  <si>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</si>
  <si>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</si>
  <si>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</si>
  <si>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</si>
  <si>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</si>
  <si>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</si>
  <si>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</si>
  <si>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</si>
  <si>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</si>
  <si>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</si>
  <si>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</si>
  <si>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</si>
  <si>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</si>
  <si>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</si>
  <si>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</si>
  <si>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</si>
  <si>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</si>
  <si>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</si>
  <si>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</si>
  <si>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</si>
  <si>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</si>
  <si>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</si>
  <si>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</si>
  <si>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</si>
  <si>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</si>
  <si>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</si>
  <si>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</si>
  <si>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</si>
  <si>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</si>
  <si>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</si>
  <si>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</si>
  <si>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</si>
  <si>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</si>
  <si>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</si>
  <si>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</si>
  <si>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</si>
  <si>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</si>
  <si>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</si>
  <si>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</si>
  <si>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</si>
  <si>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</si>
  <si>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</si>
  <si>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</si>
  <si>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</si>
  <si>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</si>
  <si>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</si>
  <si>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</si>
  <si>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</si>
  <si>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</si>
  <si>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</si>
  <si>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</si>
  <si>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</si>
  <si>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</si>
  <si>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</si>
  <si>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</si>
  <si>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</si>
  <si>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</si>
  <si>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</si>
  <si>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</si>
  <si>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</si>
  <si>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</si>
  <si>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</si>
  <si>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</si>
  <si>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</si>
  <si>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</si>
  <si>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</si>
  <si>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</si>
  <si>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</si>
  <si>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</si>
  <si>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</si>
  <si>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</si>
  <si>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</si>
  <si>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</si>
  <si>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</si>
  <si>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</si>
  <si>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</si>
  <si>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</si>
  <si>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</si>
  <si>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</si>
  <si>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</si>
  <si>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</si>
  <si>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</si>
  <si>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</si>
  <si>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</si>
  <si>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</si>
  <si>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</si>
  <si>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</si>
  <si>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</si>
  <si>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</si>
  <si>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</si>
  <si>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</si>
  <si>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</si>
  <si>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</si>
  <si>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</si>
  <si>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</si>
  <si>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</si>
  <si>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</si>
  <si>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</si>
  <si>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</si>
  <si>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</si>
  <si>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</si>
  <si>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</si>
  <si>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</si>
  <si>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</si>
  <si>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</si>
  <si>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</si>
  <si>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</si>
  <si>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</si>
  <si>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</si>
  <si>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</si>
  <si>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</si>
  <si>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</si>
  <si>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</si>
  <si>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</si>
  <si>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</si>
  <si>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</si>
  <si>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</si>
  <si>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</si>
  <si>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</si>
  <si>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</si>
  <si>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</si>
  <si>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</si>
  <si>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</si>
  <si>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</si>
  <si>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</si>
  <si>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</si>
  <si>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</si>
  <si>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</si>
  <si>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</si>
  <si>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</si>
  <si>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</si>
  <si>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</si>
  <si>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</si>
  <si>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</si>
  <si>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</si>
  <si>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</si>
  <si>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</si>
  <si>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</si>
  <si>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</si>
  <si>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</si>
  <si>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</si>
  <si>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</si>
  <si>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</si>
  <si>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</si>
  <si>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</si>
  <si>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</si>
  <si>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</si>
  <si>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</si>
  <si>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</si>
  <si>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</si>
  <si>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</si>
  <si>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</si>
  <si>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</si>
  <si>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</si>
  <si>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</si>
  <si>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</si>
  <si>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</si>
  <si>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</si>
  <si>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</si>
  <si>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</si>
  <si>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</si>
  <si>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</si>
  <si>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</si>
  <si>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</si>
  <si>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</si>
  <si>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</si>
  <si>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</si>
  <si>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</si>
  <si>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</si>
  <si>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</si>
  <si>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</si>
  <si>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</si>
  <si>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</si>
  <si>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</si>
  <si>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</si>
  <si>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</si>
  <si>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</si>
  <si>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</si>
  <si>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</si>
  <si>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</si>
  <si>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</si>
  <si>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</si>
  <si>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</si>
  <si>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</si>
  <si>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</si>
  <si>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</si>
  <si>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</si>
  <si>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</si>
  <si>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</si>
  <si>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</si>
  <si>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</si>
  <si>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</si>
  <si>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</si>
  <si>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</si>
  <si>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</si>
  <si>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</si>
  <si>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</si>
  <si>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</si>
  <si>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</si>
  <si>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</si>
  <si>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</si>
  <si>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</si>
  <si>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</si>
  <si>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</si>
  <si>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</si>
  <si>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</si>
  <si>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</si>
  <si>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</si>
  <si>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</si>
  <si>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</si>
  <si>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</si>
  <si>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</si>
  <si>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</si>
  <si>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</si>
  <si>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</si>
  <si>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</si>
  <si>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</si>
  <si>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</si>
  <si>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</si>
  <si>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</si>
  <si>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</si>
  <si>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</si>
  <si>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</si>
  <si>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</si>
  <si>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</si>
  <si>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</si>
  <si>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</si>
  <si>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</si>
  <si>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</si>
  <si>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</si>
  <si>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</si>
  <si>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</si>
  <si>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</si>
  <si>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</si>
  <si>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</si>
  <si>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</si>
  <si>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</si>
  <si>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</si>
  <si>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</si>
  <si>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</si>
  <si>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</si>
  <si>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</si>
  <si>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</si>
  <si>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</si>
  <si>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</si>
  <si>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</si>
  <si>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</si>
  <si>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</si>
  <si>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</si>
  <si>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</si>
  <si>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</si>
  <si>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</si>
  <si>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</si>
  <si>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</si>
  <si>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</si>
  <si>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</si>
  <si>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</si>
  <si>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</si>
  <si>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</si>
  <si>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</si>
  <si>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</si>
  <si>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</si>
  <si>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</si>
  <si>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</si>
  <si>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</si>
  <si>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</si>
  <si>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</si>
  <si>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</si>
  <si>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</si>
  <si>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</si>
  <si>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</si>
  <si>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</si>
  <si>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</si>
  <si>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</si>
  <si>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</si>
  <si>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</si>
  <si>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</si>
  <si>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</si>
  <si>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</si>
  <si>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</si>
  <si>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</si>
  <si>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</si>
  <si>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</si>
  <si>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</si>
  <si>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</si>
  <si>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</si>
  <si>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</si>
  <si>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</si>
  <si>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</si>
  <si>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</si>
  <si>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</si>
  <si>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</si>
  <si>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</si>
  <si>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</si>
  <si>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</si>
  <si>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</si>
  <si>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</si>
  <si>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</si>
  <si>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</si>
  <si>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</si>
  <si>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</si>
  <si>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</si>
  <si>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</si>
  <si>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</si>
  <si>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</si>
  <si>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</si>
  <si>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</si>
  <si>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</si>
  <si>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</si>
  <si>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</si>
  <si>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</si>
  <si>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</si>
  <si>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</si>
  <si>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</si>
  <si>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</si>
  <si>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</si>
  <si>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</si>
  <si>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</si>
  <si>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</si>
  <si>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</si>
  <si>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</si>
  <si>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</si>
  <si>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</si>
  <si>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</si>
  <si>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</si>
  <si>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</si>
  <si>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</si>
  <si>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</si>
  <si>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</si>
  <si>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</si>
  <si>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</si>
  <si>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</si>
  <si>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</si>
  <si>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</si>
  <si>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</si>
  <si>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</si>
  <si>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</si>
  <si>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</si>
  <si>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</si>
  <si>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</si>
  <si>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</si>
  <si>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</si>
  <si>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</si>
  <si>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</si>
  <si>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</si>
  <si>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</si>
  <si>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</si>
  <si>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</si>
  <si>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</si>
  <si>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</si>
  <si>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</si>
  <si>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</si>
  <si>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</si>
  <si>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</si>
  <si>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</si>
  <si>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</si>
  <si>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</si>
  <si>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</si>
  <si>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</si>
  <si>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</si>
  <si>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</si>
  <si>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</si>
  <si>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</si>
  <si>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</si>
  <si>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</si>
  <si>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</si>
  <si>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</si>
  <si>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</si>
  <si>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</si>
  <si>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</si>
  <si>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</si>
  <si>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</si>
  <si>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</si>
  <si>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</si>
  <si>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</si>
  <si>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</si>
  <si>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</si>
  <si>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</si>
  <si>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</si>
  <si>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</si>
  <si>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</si>
  <si>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</si>
  <si>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</si>
  <si>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</si>
  <si>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</si>
  <si>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</si>
  <si>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</si>
  <si>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</si>
  <si>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</si>
  <si>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</si>
  <si>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</si>
  <si>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</si>
  <si>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</si>
  <si>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</si>
  <si>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</si>
  <si>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</si>
  <si>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</si>
  <si>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</si>
  <si>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</si>
  <si>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</si>
  <si>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</si>
  <si>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</si>
  <si>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</si>
  <si>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</si>
  <si>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</si>
  <si>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</si>
  <si>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</si>
  <si>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</si>
  <si>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</si>
  <si>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</si>
  <si>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</si>
  <si>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</si>
  <si>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</si>
  <si>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</si>
  <si>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</si>
  <si>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</si>
  <si>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</si>
  <si>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</si>
  <si>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</si>
  <si>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</si>
  <si>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</si>
  <si>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</si>
  <si>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</si>
  <si>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</si>
  <si>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</si>
  <si>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</si>
  <si>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</si>
  <si>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</si>
  <si>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</si>
  <si>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</si>
  <si>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</si>
  <si>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</si>
  <si>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</si>
  <si>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</si>
  <si>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</si>
  <si>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</si>
  <si>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</si>
  <si>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</si>
  <si>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</si>
  <si>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</si>
  <si>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</si>
  <si>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</si>
  <si>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</si>
  <si>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</si>
  <si>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</si>
  <si>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</si>
  <si>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</si>
  <si>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</si>
  <si>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</si>
  <si>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</si>
  <si>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</si>
  <si>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</si>
  <si>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</si>
  <si>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</si>
  <si>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</si>
  <si>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</si>
  <si>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</si>
  <si>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</si>
  <si>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</si>
  <si>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</si>
  <si>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</si>
  <si>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</si>
  <si>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</si>
  <si>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</si>
  <si>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</si>
  <si>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</si>
  <si>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</si>
  <si>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</si>
  <si>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</si>
  <si>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</si>
  <si>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</si>
  <si>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</si>
  <si>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</si>
  <si>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</si>
  <si>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</si>
  <si>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</si>
  <si>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</si>
  <si>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</si>
  <si>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</si>
  <si>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</si>
  <si>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</si>
  <si>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</si>
  <si>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</si>
  <si>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</si>
  <si>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</si>
  <si>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</si>
  <si>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</si>
  <si>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</si>
  <si>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</si>
  <si>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</si>
  <si>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</si>
  <si>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</si>
  <si>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</si>
  <si>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</si>
  <si>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</si>
  <si>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</si>
  <si>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</si>
  <si>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</si>
  <si>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</si>
  <si>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</si>
  <si>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</si>
  <si>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</si>
  <si>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</si>
  <si>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</si>
  <si>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</si>
  <si>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</si>
  <si>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</si>
  <si>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</si>
  <si>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</si>
  <si>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</si>
  <si>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</si>
  <si>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</si>
  <si>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</si>
  <si>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</si>
  <si>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</si>
  <si>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</si>
  <si>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</si>
  <si>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</si>
  <si>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</si>
  <si>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</si>
  <si>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</si>
  <si>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</si>
  <si>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</si>
  <si>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</si>
  <si>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</si>
  <si>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</si>
  <si>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</si>
  <si>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</si>
  <si>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</si>
  <si>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</si>
  <si>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</si>
  <si>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</si>
  <si>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</si>
  <si>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</si>
  <si>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</si>
  <si>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</si>
  <si>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</si>
  <si>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</si>
  <si>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</si>
  <si>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</si>
  <si>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</si>
  <si>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</si>
  <si>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</si>
  <si>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</si>
  <si>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</si>
  <si>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</si>
  <si>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</si>
  <si>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</si>
  <si>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</si>
  <si>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</si>
  <si>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</si>
  <si>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</si>
  <si>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</si>
  <si>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</si>
  <si>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</si>
  <si>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</si>
  <si>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</si>
  <si>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</si>
  <si>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</si>
  <si>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</si>
  <si>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</si>
  <si>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</si>
  <si>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</si>
  <si>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</si>
  <si>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</si>
  <si>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</si>
  <si>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</si>
  <si>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</si>
  <si>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</si>
  <si>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</si>
  <si>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</si>
  <si>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</si>
  <si>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</si>
  <si>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</si>
  <si>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</si>
  <si>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</si>
  <si>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</si>
  <si>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</si>
  <si>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</si>
  <si>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</si>
  <si>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</si>
  <si>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</si>
  <si>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</si>
  <si>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</si>
  <si>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</si>
  <si>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</si>
  <si>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</si>
  <si>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</si>
  <si>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</si>
  <si>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</si>
  <si>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</si>
  <si>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</si>
  <si>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</si>
  <si>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</si>
  <si>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</si>
  <si>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</si>
  <si>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</si>
  <si>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</si>
  <si>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</si>
  <si>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</si>
  <si>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</si>
  <si>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</si>
  <si>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</si>
  <si>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</si>
  <si>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</si>
  <si>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</si>
  <si>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</si>
  <si>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</si>
  <si>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</si>
  <si>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</si>
  <si>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</si>
  <si>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</si>
  <si>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</si>
  <si>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</si>
  <si>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</si>
  <si>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</si>
  <si>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</si>
  <si>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</si>
  <si>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</si>
  <si>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</si>
  <si>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</si>
  <si>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</si>
  <si>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</si>
  <si>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</si>
  <si>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</si>
  <si>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</si>
  <si>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</si>
  <si>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</si>
  <si>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</si>
  <si>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</si>
  <si>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</si>
  <si>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</si>
  <si>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</si>
  <si>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</si>
  <si>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</si>
  <si>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</si>
  <si>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</si>
  <si>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</si>
  <si>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</si>
  <si>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</si>
  <si>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</si>
  <si>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</si>
  <si>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</si>
  <si>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</si>
  <si>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</si>
  <si>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</si>
  <si>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</si>
  <si>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</si>
  <si>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</si>
  <si>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</si>
  <si>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</si>
  <si>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</si>
  <si>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</si>
  <si>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</si>
  <si>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</si>
  <si>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</si>
  <si>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</si>
  <si>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</si>
  <si>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</si>
  <si>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</si>
  <si>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</si>
  <si>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</si>
  <si>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</si>
  <si>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</si>
  <si>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</si>
  <si>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</si>
  <si>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</si>
  <si>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</si>
  <si>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</si>
  <si>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</si>
  <si>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</si>
  <si>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</si>
  <si>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</si>
  <si>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</si>
  <si>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</si>
  <si>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</si>
  <si>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</si>
  <si>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</si>
  <si>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</si>
  <si>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</si>
  <si>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</si>
  <si>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</si>
  <si>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</si>
  <si>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</si>
  <si>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</si>
  <si>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</si>
  <si>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</si>
  <si>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</si>
  <si>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</si>
  <si>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</si>
  <si>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</si>
  <si>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</si>
  <si>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</si>
  <si>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</si>
  <si>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</si>
  <si>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</si>
  <si>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</si>
  <si>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</si>
  <si>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</si>
  <si>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</si>
  <si>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</si>
  <si>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</si>
  <si>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</si>
  <si>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</si>
  <si>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</si>
  <si>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</si>
  <si>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</si>
  <si>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</si>
  <si>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</si>
  <si>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</si>
  <si>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</si>
  <si>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</si>
  <si>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</si>
  <si>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</si>
  <si>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</si>
  <si>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</si>
  <si>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</si>
  <si>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</si>
  <si>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</si>
  <si>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</si>
  <si>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</si>
  <si>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</si>
  <si>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</si>
  <si>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</si>
  <si>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</si>
  <si>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</si>
  <si>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</si>
  <si>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</si>
  <si>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</si>
  <si>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</si>
  <si>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</si>
  <si>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</si>
  <si>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</si>
  <si>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</si>
  <si>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</si>
  <si>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</si>
  <si>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</si>
  <si>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</si>
  <si>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</si>
  <si>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</si>
  <si>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</si>
  <si>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</si>
  <si>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</si>
  <si>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</si>
  <si>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</si>
  <si>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</si>
  <si>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</si>
  <si>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</si>
  <si>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</si>
  <si>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</si>
  <si>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</si>
  <si>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</si>
  <si>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</si>
  <si>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</si>
  <si>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</si>
  <si>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</si>
  <si>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</si>
  <si>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</si>
  <si>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</si>
  <si>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</si>
  <si>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</si>
  <si>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</si>
  <si>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</si>
  <si>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</si>
  <si>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</si>
  <si>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</si>
  <si>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</si>
  <si>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</si>
  <si>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</si>
  <si>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</si>
  <si>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</si>
  <si>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</si>
  <si>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</si>
  <si>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</si>
  <si>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</si>
  <si>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</si>
  <si>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</si>
  <si>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</si>
  <si>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</si>
  <si>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</si>
  <si>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</si>
  <si>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</si>
  <si>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</si>
  <si>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</si>
  <si>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</si>
  <si>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</si>
  <si>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</si>
  <si>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</si>
  <si>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</si>
  <si>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</si>
  <si>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</si>
  <si>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</si>
  <si>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</si>
  <si>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</si>
  <si>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</si>
  <si>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</si>
  <si>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</si>
  <si>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</si>
  <si>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</si>
  <si>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</si>
  <si>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</si>
  <si>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</si>
  <si>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</si>
  <si>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</si>
  <si>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</si>
  <si>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</si>
  <si>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</si>
  <si>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</si>
  <si>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</si>
  <si>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</si>
  <si>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</si>
  <si>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</si>
  <si>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</si>
  <si>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</si>
  <si>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</si>
  <si>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</si>
  <si>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</si>
  <si>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</si>
  <si>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</si>
  <si>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</si>
  <si>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</si>
  <si>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</si>
  <si>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</si>
  <si>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</si>
  <si>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</si>
  <si>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</si>
  <si>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</si>
  <si>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</si>
  <si>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</si>
  <si>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</si>
  <si>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</si>
  <si>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</si>
  <si>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</si>
  <si>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</si>
  <si>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</si>
  <si>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</si>
  <si>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</si>
  <si>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</si>
  <si>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</si>
  <si>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</si>
  <si>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</si>
  <si>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</si>
  <si>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</si>
  <si>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</si>
  <si>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</si>
  <si>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</si>
  <si>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</si>
  <si>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</si>
  <si>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</si>
  <si>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</si>
  <si>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</si>
  <si>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</si>
  <si>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</si>
  <si>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</si>
  <si>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</si>
  <si>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</si>
  <si>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</si>
  <si>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</si>
  <si>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</si>
  <si>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</si>
  <si>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</si>
  <si>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</si>
  <si>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</si>
  <si>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</si>
  <si>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</si>
  <si>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</si>
  <si>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</si>
  <si>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</si>
  <si>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</si>
  <si>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</si>
  <si>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</si>
  <si>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</si>
  <si>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</si>
  <si>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</si>
  <si>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</si>
  <si>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</si>
  <si>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</si>
  <si>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</si>
  <si>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</si>
  <si>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</si>
  <si>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</si>
  <si>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</si>
  <si>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</si>
  <si>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</si>
  <si>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</si>
  <si>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</si>
  <si>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</si>
  <si>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</si>
  <si>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</si>
  <si>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</si>
  <si>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</si>
  <si>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</si>
  <si>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</si>
  <si>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</si>
  <si>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</si>
  <si>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</si>
  <si>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</si>
  <si>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</si>
  <si>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</si>
  <si>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</si>
  <si>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</si>
  <si>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</si>
  <si>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</si>
  <si>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</si>
  <si>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</si>
  <si>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</si>
  <si>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</si>
  <si>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</si>
  <si>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</si>
  <si>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</si>
  <si>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</si>
  <si>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</si>
  <si>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</si>
  <si>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</si>
  <si>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</si>
  <si>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</si>
  <si>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</si>
  <si>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</si>
  <si>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</si>
  <si>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</si>
  <si>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</si>
  <si>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</si>
  <si>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</si>
  <si>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</si>
  <si>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</si>
  <si>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</si>
  <si>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</si>
  <si>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</si>
  <si>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</si>
  <si>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</si>
  <si>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</si>
  <si>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</si>
  <si>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</si>
  <si>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</si>
  <si>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</si>
  <si>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</si>
  <si>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</si>
  <si>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</si>
  <si>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</si>
  <si>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</si>
  <si>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</si>
  <si>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</si>
  <si>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</si>
  <si>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</si>
  <si>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</si>
  <si>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</si>
  <si>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</si>
  <si>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</si>
  <si>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</si>
  <si>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</si>
  <si>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</si>
  <si>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</si>
  <si>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</si>
  <si>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</si>
  <si>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</si>
  <si>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</si>
  <si>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</si>
  <si>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</si>
  <si>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</si>
  <si>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</si>
  <si>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</si>
  <si>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</si>
  <si>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</si>
  <si>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</si>
  <si>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</si>
  <si>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</si>
  <si>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</si>
  <si>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</si>
  <si>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</si>
  <si>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</si>
  <si>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</si>
  <si>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</si>
  <si>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</si>
  <si>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</si>
  <si>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</si>
  <si>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</si>
  <si>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</si>
  <si>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</si>
  <si>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</si>
  <si>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</si>
  <si>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</si>
  <si>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</si>
  <si>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</si>
  <si>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</si>
  <si>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</si>
  <si>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</si>
  <si>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</si>
  <si>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</si>
  <si>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</si>
  <si>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</si>
  <si>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</si>
  <si>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</si>
  <si>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</si>
  <si>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</si>
  <si>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</si>
  <si>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</si>
  <si>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</si>
  <si>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</si>
  <si>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</si>
  <si>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</si>
  <si>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</si>
  <si>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</si>
  <si>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</si>
  <si>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</si>
  <si>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</si>
  <si>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</si>
  <si>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</si>
  <si>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</si>
  <si>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</si>
  <si>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</si>
  <si>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</si>
  <si>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</si>
  <si>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</si>
  <si>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</si>
  <si>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</si>
  <si>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</si>
  <si>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</si>
  <si>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</si>
  <si>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</si>
  <si>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</si>
  <si>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</si>
  <si>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</si>
  <si>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</si>
  <si>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</si>
  <si>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</si>
  <si>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</si>
  <si>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</si>
  <si>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</si>
  <si>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</si>
  <si>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</si>
  <si>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</si>
  <si>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</si>
  <si>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</si>
  <si>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</si>
  <si>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</si>
  <si>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</si>
  <si>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</si>
  <si>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</si>
  <si>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</si>
  <si>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</si>
  <si>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</si>
  <si>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</si>
  <si>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</si>
  <si>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</si>
  <si>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</si>
  <si>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</si>
  <si>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</si>
  <si>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</si>
  <si>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</si>
  <si>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</si>
  <si>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</si>
  <si>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</si>
  <si>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</si>
  <si>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</si>
  <si>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</si>
  <si>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</si>
  <si>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</si>
  <si>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</si>
  <si>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</si>
  <si>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</si>
  <si>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</si>
  <si>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</si>
  <si>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</si>
  <si>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</si>
  <si>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</si>
  <si>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</si>
  <si>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</si>
  <si>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</si>
  <si>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</si>
  <si>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</si>
  <si>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</si>
  <si>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</si>
  <si>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</si>
  <si>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</si>
  <si>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</si>
  <si>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</si>
  <si>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</si>
  <si>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</si>
  <si>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</si>
  <si>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</si>
  <si>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</si>
  <si>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</si>
  <si>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</si>
  <si>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</si>
  <si>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</si>
  <si>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</si>
  <si>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</si>
  <si>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</si>
  <si>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</si>
  <si>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</si>
  <si>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</si>
  <si>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</si>
  <si>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</si>
  <si>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</si>
  <si>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</si>
  <si>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</si>
  <si>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</si>
  <si>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</si>
  <si>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</si>
  <si>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</si>
  <si>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</si>
  <si>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</si>
  <si>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</si>
  <si>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</si>
  <si>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</si>
  <si>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</si>
  <si>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</si>
  <si>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</si>
  <si>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</si>
  <si>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</si>
  <si>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</si>
  <si>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</si>
  <si>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</si>
  <si>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</si>
  <si>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</si>
  <si>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</si>
  <si>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</si>
  <si>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</si>
  <si>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</si>
  <si>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</si>
  <si>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</si>
  <si>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</si>
  <si>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</si>
  <si>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</si>
  <si>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</si>
  <si>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</si>
  <si>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</si>
  <si>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</si>
  <si>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</si>
  <si>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</si>
  <si>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</si>
  <si>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</si>
  <si>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</si>
  <si>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</si>
  <si>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</si>
  <si>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</si>
  <si>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</si>
  <si>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</si>
  <si>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</si>
  <si>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</si>
  <si>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</si>
  <si>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</si>
  <si>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</si>
  <si>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</si>
  <si>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</si>
  <si>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</si>
  <si>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</si>
  <si>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</si>
  <si>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</si>
  <si>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</si>
  <si>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</si>
  <si>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</si>
  <si>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</si>
  <si>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</si>
  <si>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</si>
  <si>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</si>
  <si>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</si>
  <si>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</si>
  <si>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</si>
  <si>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</si>
  <si>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</si>
  <si>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</si>
  <si>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</si>
  <si>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</si>
  <si>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</si>
  <si>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</si>
  <si>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</si>
  <si>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</si>
  <si>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</si>
  <si>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</si>
  <si>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</si>
  <si>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</si>
  <si>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</si>
  <si>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</si>
  <si>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</si>
  <si>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</si>
  <si>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</si>
  <si>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</si>
  <si>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</si>
  <si>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</si>
  <si>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</si>
  <si>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</si>
  <si>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</si>
  <si>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</si>
  <si>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</si>
  <si>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</si>
  <si>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</si>
  <si>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</si>
  <si>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</si>
  <si>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</si>
  <si>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</si>
  <si>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</si>
  <si>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</si>
  <si>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</si>
  <si>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</si>
  <si>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</si>
  <si>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</si>
  <si>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</si>
  <si>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</si>
  <si>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</si>
  <si>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</si>
  <si>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</si>
  <si>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</si>
  <si>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</si>
  <si>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</si>
  <si>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</si>
  <si>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</si>
  <si>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</si>
  <si>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</si>
  <si>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</si>
  <si>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</si>
  <si>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</si>
  <si>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</si>
  <si>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</si>
  <si>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</si>
  <si>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</si>
  <si>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</si>
  <si>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</si>
  <si>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</si>
  <si>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</si>
  <si>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</si>
  <si>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</si>
  <si>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</si>
  <si>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</si>
  <si>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</si>
  <si>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</si>
  <si>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</si>
  <si>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</si>
  <si>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</si>
  <si>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</si>
  <si>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</si>
  <si>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</si>
  <si>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</si>
  <si>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</si>
  <si>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</si>
  <si>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</si>
  <si>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</si>
  <si>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</si>
  <si>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</si>
  <si>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</si>
  <si>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</si>
  <si>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</si>
  <si>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</si>
  <si>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</si>
  <si>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</si>
  <si>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</si>
  <si>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</si>
  <si>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</si>
  <si>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</si>
  <si>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</si>
  <si>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</si>
  <si>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</si>
  <si>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</si>
  <si>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</si>
  <si>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</si>
  <si>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</si>
  <si>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</si>
  <si>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</si>
  <si>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</si>
  <si>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</si>
  <si>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</si>
  <si>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</si>
  <si>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</si>
  <si>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</si>
  <si>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</si>
  <si>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</si>
  <si>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</si>
  <si>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</si>
  <si>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</si>
  <si>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</si>
  <si>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</si>
  <si>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</si>
  <si>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</si>
  <si>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</si>
  <si>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</si>
  <si>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</si>
  <si>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</si>
  <si>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</si>
  <si>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</si>
  <si>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</si>
  <si>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</si>
  <si>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</si>
  <si>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</si>
  <si>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</si>
  <si>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</si>
  <si>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</si>
  <si>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</si>
  <si>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</si>
  <si>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</si>
  <si>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</si>
  <si>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</si>
  <si>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</si>
  <si>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</si>
  <si>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</si>
  <si>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</si>
  <si>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</si>
  <si>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</si>
  <si>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</si>
  <si>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</si>
  <si>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</si>
  <si>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</si>
  <si>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</si>
  <si>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</si>
  <si>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</si>
  <si>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</si>
  <si>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</si>
  <si>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</si>
  <si>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</si>
  <si>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</si>
  <si>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</si>
  <si>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</si>
  <si>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</si>
  <si>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</si>
  <si>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</si>
  <si>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</si>
  <si>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</si>
  <si>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</si>
  <si>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</si>
  <si>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</si>
  <si>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</si>
  <si>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</si>
  <si>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</si>
  <si>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</si>
  <si>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</si>
  <si>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</si>
  <si>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</si>
  <si>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</si>
  <si>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</si>
  <si>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</si>
  <si>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</si>
  <si>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</si>
  <si>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</si>
  <si>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</si>
  <si>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</si>
  <si>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</si>
  <si>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</si>
  <si>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</si>
  <si>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</si>
  <si>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</si>
  <si>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</si>
  <si>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</si>
  <si>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</si>
  <si>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</si>
  <si>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</si>
  <si>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</si>
  <si>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</si>
  <si>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</si>
  <si>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</si>
  <si>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</si>
  <si>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</si>
  <si>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</si>
  <si>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</si>
  <si>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</si>
  <si>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</si>
  <si>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</si>
  <si>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</si>
  <si>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</si>
  <si>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</si>
  <si>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</si>
  <si>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</si>
  <si>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</si>
  <si>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</si>
  <si>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</si>
  <si>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</si>
  <si>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</si>
  <si>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</si>
  <si>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</si>
  <si>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</si>
  <si>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</si>
  <si>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</si>
  <si>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</si>
  <si>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</si>
  <si>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</si>
  <si>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</si>
  <si>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</si>
  <si>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</si>
  <si>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</si>
  <si>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</si>
  <si>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</si>
  <si>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</si>
  <si>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</si>
  <si>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</si>
  <si>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</si>
  <si>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</si>
  <si>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</si>
  <si>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</si>
  <si>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</si>
  <si>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</si>
  <si>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</si>
  <si>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</si>
  <si>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</si>
  <si>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</si>
  <si>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</si>
  <si>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</si>
  <si>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</si>
  <si>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</si>
  <si>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</si>
  <si>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</si>
  <si>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</si>
  <si>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</si>
  <si>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</si>
  <si>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</si>
  <si>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</si>
  <si>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</si>
  <si>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</si>
  <si>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</si>
  <si>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</si>
  <si>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</si>
  <si>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</si>
  <si>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</si>
  <si>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</si>
  <si>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</si>
  <si>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</si>
  <si>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</si>
  <si>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</si>
  <si>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</si>
  <si>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</si>
  <si>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</si>
  <si>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</si>
  <si>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</si>
  <si>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</si>
  <si>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</si>
  <si>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</si>
  <si>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</si>
  <si>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</si>
  <si>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</si>
  <si>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</si>
  <si>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</si>
  <si>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</si>
  <si>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</si>
  <si>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</si>
  <si>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</si>
  <si>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</si>
  <si>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</si>
  <si>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</si>
  <si>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</si>
  <si>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</si>
  <si>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</si>
  <si>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</si>
  <si>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</si>
  <si>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</si>
  <si>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</si>
  <si>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</si>
  <si>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</si>
  <si>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</si>
  <si>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</si>
  <si>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</si>
  <si>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</si>
  <si>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</si>
  <si>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</si>
  <si>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</si>
  <si>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</si>
  <si>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</si>
  <si>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</si>
  <si>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</si>
  <si>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</si>
  <si>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</si>
  <si>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</si>
  <si>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</si>
  <si>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</si>
  <si>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</si>
  <si>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</si>
  <si>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</si>
  <si>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</si>
  <si>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</si>
  <si>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</si>
  <si>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</si>
  <si>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</si>
  <si>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</si>
  <si>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</si>
  <si>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</si>
  <si>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</si>
  <si>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</si>
  <si>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</si>
  <si>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</si>
  <si>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</si>
  <si>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</si>
  <si>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</si>
  <si>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</si>
  <si>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</si>
  <si>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</si>
  <si>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</si>
  <si>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</si>
  <si>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</si>
  <si>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</si>
  <si>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</si>
  <si>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</si>
  <si>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</si>
  <si>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</si>
  <si>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</si>
  <si>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</si>
  <si>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</si>
  <si>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</si>
  <si>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</si>
  <si>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</si>
  <si>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</si>
  <si>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</si>
  <si>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</si>
  <si>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</si>
  <si>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</si>
  <si>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</si>
  <si>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</si>
  <si>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</si>
  <si>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</si>
  <si>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</si>
  <si>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</si>
  <si>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</si>
  <si>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</si>
  <si>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</si>
  <si>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</si>
  <si>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</si>
  <si>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</si>
  <si>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</si>
  <si>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</si>
  <si>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</si>
  <si>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</si>
  <si>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</si>
  <si>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</si>
  <si>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</si>
  <si>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</si>
  <si>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</si>
  <si>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</si>
  <si>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</si>
  <si>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</si>
  <si>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</si>
  <si>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</si>
  <si>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</si>
  <si>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</si>
  <si>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</si>
  <si>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</si>
  <si>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</si>
  <si>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</si>
  <si>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</si>
  <si>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</si>
  <si>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</si>
  <si>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</si>
  <si>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</si>
  <si>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</si>
  <si>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</si>
  <si>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</si>
  <si>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</si>
  <si>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</si>
  <si>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</si>
  <si>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</si>
  <si>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</si>
  <si>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</si>
  <si>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</si>
  <si>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</si>
  <si>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</si>
  <si>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</si>
  <si>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</si>
  <si>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</si>
  <si>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</si>
  <si>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</si>
  <si>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</si>
  <si>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</si>
  <si>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</si>
  <si>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</si>
  <si>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</si>
  <si>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</si>
  <si>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</si>
  <si>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</si>
  <si>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</si>
  <si>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</si>
  <si>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</si>
  <si>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</si>
  <si>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</si>
  <si>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</si>
  <si>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</si>
  <si>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</si>
  <si>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</si>
  <si>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</si>
  <si>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</si>
  <si>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</si>
  <si>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</si>
  <si>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</si>
  <si>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</si>
  <si>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</si>
  <si>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</si>
  <si>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</si>
  <si>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</si>
  <si>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</si>
  <si>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</si>
  <si>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</si>
  <si>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</si>
  <si>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</si>
  <si>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</si>
  <si>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</si>
  <si>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</si>
  <si>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</si>
  <si>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</si>
  <si>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</si>
  <si>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</si>
  <si>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</si>
  <si>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</si>
  <si>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</si>
  <si>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</si>
  <si>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</si>
  <si>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</si>
  <si>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</si>
  <si>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</si>
  <si>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</si>
  <si>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</si>
  <si>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</si>
  <si>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</si>
  <si>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</si>
  <si>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</si>
  <si>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</si>
  <si>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</si>
  <si>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</si>
  <si>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</si>
  <si>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</si>
  <si>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</si>
  <si>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</si>
  <si>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</si>
  <si>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</si>
  <si>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</si>
  <si>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</si>
  <si>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</si>
  <si>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</si>
  <si>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</si>
  <si>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</si>
  <si>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</si>
  <si>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</si>
  <si>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</si>
  <si>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</si>
  <si>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</si>
  <si>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</si>
  <si>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</si>
  <si>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</si>
  <si>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</si>
  <si>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</si>
  <si>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</si>
  <si>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</si>
  <si>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</si>
  <si>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</si>
  <si>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</si>
  <si>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</si>
  <si>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</si>
  <si>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</si>
  <si>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</si>
  <si>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</si>
  <si>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</si>
  <si>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</si>
  <si>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</si>
  <si>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</si>
  <si>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</si>
  <si>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</si>
  <si>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</si>
  <si>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</si>
  <si>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</si>
  <si>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</si>
  <si>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</si>
  <si>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</si>
  <si>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</si>
  <si>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</si>
  <si>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</si>
  <si>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</si>
  <si>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</si>
  <si>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</si>
  <si>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</si>
  <si>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</si>
  <si>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</si>
  <si>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</si>
  <si>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</si>
  <si>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</si>
  <si>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</si>
  <si>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</si>
  <si>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</si>
  <si>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</si>
  <si>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</si>
  <si>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</si>
  <si>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</si>
  <si>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</si>
  <si>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</si>
  <si>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</si>
  <si>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</si>
  <si>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</si>
  <si>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</si>
  <si>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</si>
  <si>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</si>
  <si>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</si>
  <si>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</si>
  <si>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</si>
  <si>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</si>
  <si>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</si>
  <si>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</si>
  <si>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</si>
  <si>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</si>
  <si>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</si>
  <si>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</si>
  <si>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</si>
  <si>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</si>
  <si>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</si>
  <si>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</si>
  <si>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</si>
  <si>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</si>
  <si>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</si>
  <si>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</si>
  <si>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</si>
  <si>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</si>
  <si>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</si>
  <si>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</si>
  <si>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</si>
  <si>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</si>
  <si>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</si>
  <si>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</si>
  <si>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</si>
  <si>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</si>
  <si>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</si>
  <si>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</si>
  <si>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</si>
  <si>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</si>
  <si>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</si>
  <si>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</si>
  <si>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</si>
  <si>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</si>
  <si>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</si>
  <si>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</si>
  <si>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</si>
  <si>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</si>
  <si>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</si>
  <si>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</si>
  <si>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</si>
  <si>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</si>
  <si>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</si>
  <si>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</si>
  <si>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</si>
  <si>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</si>
  <si>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</si>
  <si>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</si>
  <si>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</si>
  <si>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</si>
  <si>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</si>
  <si>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</si>
  <si>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</si>
  <si>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</si>
  <si>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</si>
  <si>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</si>
  <si>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</si>
  <si>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</si>
  <si>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</si>
  <si>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</si>
  <si>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</si>
  <si>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</si>
  <si>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</si>
  <si>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</si>
  <si>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</si>
  <si>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</si>
  <si>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</si>
  <si>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</si>
  <si>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</si>
  <si>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</si>
  <si>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</si>
  <si>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</si>
  <si>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</si>
  <si>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</si>
  <si>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</si>
  <si>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</si>
  <si>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</si>
  <si>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</si>
  <si>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</si>
  <si>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</si>
  <si>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</si>
  <si>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</si>
  <si>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</si>
  <si>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</si>
  <si>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</si>
  <si>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</si>
  <si>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</si>
  <si>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</si>
  <si>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</si>
  <si>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</si>
  <si>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</si>
  <si>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</si>
  <si>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</si>
  <si>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</si>
  <si>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</si>
  <si>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</si>
  <si>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</si>
  <si>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</si>
  <si>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</si>
  <si>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</si>
  <si>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</si>
  <si>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</si>
  <si>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</si>
  <si>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</si>
  <si>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</si>
  <si>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</si>
  <si>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</si>
  <si>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</si>
  <si>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</si>
  <si>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</si>
  <si>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</si>
  <si>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</si>
  <si>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</si>
  <si>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</si>
  <si>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</si>
  <si>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</si>
  <si>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</si>
  <si>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</si>
  <si>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</si>
  <si>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</si>
  <si>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</si>
  <si>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</si>
  <si>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</si>
  <si>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</si>
  <si>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</si>
  <si>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</si>
  <si>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</si>
  <si>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</si>
  <si>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</si>
  <si>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</si>
  <si>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</si>
  <si>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</si>
  <si>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</si>
  <si>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</si>
  <si>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</si>
  <si>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</si>
  <si>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</si>
  <si>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</si>
  <si>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</si>
  <si>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</si>
  <si>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</si>
  <si>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</si>
  <si>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</si>
  <si>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</si>
  <si>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</si>
  <si>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</si>
  <si>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</si>
  <si>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</si>
  <si>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</si>
  <si>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</si>
  <si>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</si>
  <si>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</si>
  <si>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</si>
  <si>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</si>
  <si>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</si>
  <si>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</si>
  <si>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</si>
  <si>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</si>
  <si>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</si>
  <si>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</si>
  <si>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</si>
  <si>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</si>
  <si>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</si>
  <si>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</si>
  <si>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</si>
  <si>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</si>
  <si>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</si>
  <si>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</si>
  <si>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</si>
  <si>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</si>
  <si>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</si>
  <si>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</si>
  <si>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</si>
  <si>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</si>
  <si>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</si>
  <si>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</si>
  <si>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</si>
  <si>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</si>
  <si>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</si>
  <si>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</si>
  <si>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</si>
  <si>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</si>
  <si>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</si>
  <si>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</si>
  <si>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</si>
  <si>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</si>
  <si>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</si>
  <si>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</si>
  <si>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</si>
  <si>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</si>
  <si>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</si>
  <si>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</si>
  <si>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</si>
  <si>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</si>
  <si>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</si>
  <si>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</si>
  <si>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</si>
  <si>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</si>
  <si>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</si>
  <si>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</si>
  <si>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</si>
  <si>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</si>
  <si>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</si>
  <si>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</si>
  <si>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</si>
  <si>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</si>
  <si>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</si>
  <si>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</si>
  <si>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</si>
  <si>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</si>
  <si>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</si>
  <si>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</si>
  <si>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</si>
  <si>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</si>
  <si>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</si>
  <si>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</si>
  <si>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</si>
  <si>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</si>
  <si>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</si>
  <si>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</si>
  <si>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</si>
  <si>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</si>
  <si>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</si>
  <si>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</si>
  <si>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</si>
  <si>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</si>
  <si>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</si>
  <si>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</si>
  <si>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</si>
  <si>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</si>
  <si>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</si>
  <si>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</si>
  <si>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</si>
  <si>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</si>
  <si>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</si>
  <si>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</si>
  <si>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</si>
  <si>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</si>
  <si>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</si>
  <si>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</si>
  <si>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</si>
  <si>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</si>
  <si>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</si>
  <si>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</si>
  <si>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</si>
  <si>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</si>
  <si>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</si>
  <si>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</si>
  <si>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</si>
  <si>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</si>
  <si>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</si>
  <si>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</si>
  <si>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</si>
  <si>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</si>
  <si>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</si>
  <si>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</si>
  <si>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</si>
  <si>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</si>
  <si>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</si>
  <si>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</si>
  <si>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</si>
  <si>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</si>
  <si>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</si>
  <si>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</si>
  <si>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</si>
  <si>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</si>
  <si>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</si>
  <si>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</si>
  <si>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</si>
  <si>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</si>
  <si>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</si>
  <si>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</si>
  <si>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</si>
  <si>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</si>
  <si>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</si>
  <si>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</si>
  <si>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</si>
  <si>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</si>
  <si>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</si>
  <si>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</si>
  <si>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</si>
  <si>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</si>
  <si>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</si>
  <si>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</si>
  <si>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</si>
  <si>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</si>
  <si>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</si>
  <si>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</si>
  <si>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</si>
  <si>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</si>
  <si>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</si>
  <si>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</si>
  <si>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</si>
  <si>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</si>
  <si>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</si>
  <si>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</si>
  <si>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</si>
  <si>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</si>
  <si>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</si>
  <si>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</si>
  <si>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</si>
  <si>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</si>
  <si>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</si>
  <si>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</si>
  <si>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</si>
  <si>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</si>
  <si>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</si>
  <si>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</si>
  <si>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</si>
  <si>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</si>
  <si>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</si>
  <si>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</si>
  <si>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</si>
  <si>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</si>
  <si>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</si>
  <si>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</si>
  <si>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</si>
  <si>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</si>
  <si>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</si>
  <si>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</si>
  <si>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</si>
  <si>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</si>
  <si>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</si>
  <si>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</si>
  <si>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</si>
  <si>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</si>
  <si>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</si>
  <si>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</si>
  <si>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</si>
  <si>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</si>
  <si>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</si>
  <si>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</si>
  <si>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</si>
  <si>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</si>
  <si>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</si>
  <si>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</si>
  <si>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</si>
  <si>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</si>
  <si>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</si>
  <si>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</si>
  <si>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</si>
  <si>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</si>
  <si>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</si>
  <si>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</si>
  <si>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</si>
  <si>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</si>
  <si>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</si>
  <si>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</si>
  <si>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</si>
  <si>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</si>
  <si>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</si>
  <si>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</si>
  <si>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</si>
  <si>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</si>
  <si>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</si>
  <si>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</si>
  <si>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</si>
  <si>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</si>
  <si>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</si>
  <si>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</si>
  <si>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</si>
  <si>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</si>
  <si>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</si>
  <si>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</si>
  <si>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</si>
  <si>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</si>
  <si>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</si>
  <si>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</si>
  <si>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</si>
  <si>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</si>
  <si>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</si>
  <si>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</si>
  <si>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</si>
  <si>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</si>
  <si>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</si>
  <si>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</si>
  <si>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</si>
  <si>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</si>
  <si>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</si>
  <si>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</si>
  <si>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</si>
  <si>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</si>
  <si>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</si>
  <si>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</si>
  <si>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</si>
  <si>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</si>
  <si>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</si>
  <si>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</si>
  <si>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</si>
  <si>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</si>
  <si>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</si>
  <si>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</si>
  <si>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</si>
  <si>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</si>
  <si>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</si>
  <si>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</si>
  <si>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</si>
  <si>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</si>
  <si>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</si>
  <si>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</si>
  <si>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</si>
  <si>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</si>
  <si>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</si>
  <si>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</si>
  <si>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</si>
  <si>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</si>
  <si>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</si>
  <si>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</si>
  <si>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</si>
  <si>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</si>
  <si>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</si>
  <si>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</si>
  <si>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</si>
  <si>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</si>
  <si>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</si>
  <si>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</si>
  <si>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</si>
  <si>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</si>
  <si>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</si>
  <si>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</si>
  <si>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</si>
  <si>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</si>
  <si>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</si>
  <si>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</si>
  <si>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</si>
  <si>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</si>
  <si>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</si>
  <si>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</si>
  <si>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</si>
  <si>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</si>
  <si>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</si>
  <si>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</si>
  <si>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</si>
  <si>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</si>
  <si>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</si>
  <si>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</si>
  <si>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</si>
  <si>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</si>
  <si>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</si>
  <si>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</si>
  <si>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</si>
  <si>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</si>
  <si>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</si>
  <si>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</si>
  <si>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</si>
  <si>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</si>
  <si>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</si>
  <si>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</si>
  <si>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</si>
  <si>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</si>
  <si>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</si>
  <si>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</si>
  <si>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</si>
  <si>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</si>
  <si>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</si>
  <si>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</si>
  <si>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</si>
  <si>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</si>
  <si>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</si>
  <si>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</si>
  <si>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</si>
  <si>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</si>
  <si>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</si>
  <si>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</si>
  <si>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</si>
  <si>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</si>
  <si>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</si>
  <si>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</si>
  <si>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</si>
  <si>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</si>
  <si>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</si>
  <si>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</si>
  <si>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</si>
  <si>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</si>
  <si>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</si>
  <si>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</si>
  <si>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</si>
  <si>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</si>
  <si>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</si>
  <si>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</si>
  <si>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</si>
  <si>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</si>
  <si>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</si>
  <si>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</si>
  <si>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</si>
  <si>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</si>
  <si>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</si>
  <si>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</si>
  <si>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</si>
  <si>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</si>
  <si>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</si>
  <si>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</si>
  <si>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</si>
  <si>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</si>
  <si>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</si>
  <si>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</si>
  <si>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</si>
  <si>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</si>
  <si>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</si>
  <si>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</si>
  <si>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</si>
  <si>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</si>
  <si>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</si>
  <si>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</si>
  <si>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</si>
  <si>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</si>
  <si>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</si>
  <si>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</si>
  <si>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</si>
  <si>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</si>
  <si>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</si>
  <si>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</si>
  <si>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</si>
  <si>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</si>
  <si>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</si>
  <si>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</si>
  <si>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</si>
  <si>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</si>
  <si>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</si>
  <si>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</si>
  <si>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</si>
  <si>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</si>
  <si>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</si>
  <si>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</si>
  <si>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</si>
  <si>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</si>
  <si>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</si>
  <si>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</si>
  <si>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</si>
  <si>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</si>
  <si>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</si>
  <si>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</si>
  <si>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</si>
  <si>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</si>
  <si>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</si>
  <si>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</si>
  <si>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</si>
  <si>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</si>
  <si>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</si>
  <si>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</si>
  <si>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</si>
  <si>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</si>
  <si>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</si>
  <si>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</si>
  <si>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</si>
  <si>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</si>
  <si>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</si>
  <si>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</si>
  <si>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</si>
  <si>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</si>
  <si>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</si>
  <si>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</si>
  <si>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</si>
  <si>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</si>
  <si>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</si>
  <si>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</si>
  <si>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</si>
  <si>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</si>
  <si>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</si>
  <si>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</si>
  <si>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</si>
  <si>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</si>
  <si>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</si>
  <si>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</si>
  <si>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</si>
  <si>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</si>
  <si>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</si>
  <si>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</si>
  <si>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</si>
  <si>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</si>
  <si>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</si>
  <si>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</si>
  <si>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</si>
  <si>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</si>
  <si>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</si>
  <si>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</si>
  <si>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</si>
  <si>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</si>
  <si>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</si>
  <si>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</si>
  <si>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</si>
  <si>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</si>
  <si>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</si>
  <si>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</si>
  <si>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</si>
  <si>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</si>
  <si>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</si>
  <si>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</si>
  <si>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</si>
  <si>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</si>
  <si>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</si>
  <si>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</si>
  <si>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</si>
  <si>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</si>
  <si>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</si>
  <si>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</si>
  <si>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</si>
  <si>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</si>
  <si>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</si>
  <si>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</si>
  <si>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</si>
  <si>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</si>
  <si>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</si>
  <si>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</si>
  <si>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</si>
  <si>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</si>
  <si>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</si>
  <si>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</si>
  <si>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</si>
  <si>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</si>
  <si>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</si>
  <si>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</si>
  <si>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</si>
  <si>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</si>
  <si>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</si>
  <si>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</si>
  <si>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</si>
  <si>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</si>
  <si>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</si>
  <si>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</si>
  <si>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</si>
  <si>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</si>
  <si>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</si>
  <si>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</si>
  <si>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</si>
  <si>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</si>
  <si>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</si>
  <si>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</si>
  <si>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</si>
  <si>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</si>
  <si>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</si>
  <si>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</si>
  <si>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</si>
  <si>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</si>
  <si>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</si>
  <si>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</si>
  <si>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</si>
  <si>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</si>
  <si>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</si>
  <si>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</si>
  <si>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</si>
  <si>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</si>
  <si>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</si>
  <si>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</si>
  <si>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</si>
  <si>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</si>
  <si>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</si>
  <si>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</si>
  <si>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</si>
  <si>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</si>
  <si>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</si>
  <si>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</si>
  <si>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</si>
  <si>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</si>
  <si>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</si>
  <si>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</si>
  <si>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</si>
  <si>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</si>
  <si>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</si>
  <si>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</si>
  <si>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</si>
  <si>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</si>
  <si>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</si>
  <si>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</si>
  <si>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</si>
  <si>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</si>
  <si>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</si>
  <si>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</si>
  <si>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</si>
  <si>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</si>
  <si>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</si>
  <si>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</si>
  <si>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</si>
  <si>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</si>
  <si>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</si>
  <si>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</si>
  <si>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</si>
  <si>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</si>
  <si>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</si>
  <si>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</si>
  <si>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</si>
  <si>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</si>
  <si>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</si>
  <si>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</si>
  <si>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</si>
  <si>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</si>
  <si>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</si>
  <si>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</si>
  <si>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</si>
  <si>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</si>
  <si>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</si>
  <si>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</si>
  <si>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</si>
  <si>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</si>
  <si>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</si>
  <si>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</si>
  <si>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</si>
  <si>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</si>
  <si>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</si>
  <si>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</si>
  <si>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</si>
  <si>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</si>
  <si>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</si>
  <si>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</si>
  <si>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</si>
  <si>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</si>
  <si>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</si>
  <si>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</si>
  <si>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</si>
  <si>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</si>
  <si>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</si>
  <si>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</si>
  <si>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</si>
  <si>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</si>
  <si>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</si>
  <si>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</si>
  <si>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</si>
  <si>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</si>
  <si>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</si>
  <si>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</si>
  <si>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</si>
  <si>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</si>
  <si>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</si>
  <si>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</si>
  <si>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</si>
  <si>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</si>
  <si>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</si>
  <si>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</si>
  <si>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</si>
  <si>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</si>
  <si>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</si>
  <si>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</si>
  <si>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</si>
  <si>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</si>
  <si>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</si>
  <si>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</si>
  <si>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</si>
  <si>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</si>
  <si>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</si>
  <si>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</si>
  <si>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</si>
  <si>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</si>
  <si>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</si>
  <si>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</si>
  <si>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</si>
  <si>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</si>
  <si>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</si>
  <si>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</si>
  <si>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</si>
  <si>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</si>
  <si>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</si>
  <si>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</si>
  <si>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</si>
  <si>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</si>
  <si>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</si>
  <si>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</si>
  <si>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</si>
  <si>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</si>
  <si>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</si>
  <si>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</si>
  <si>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</si>
  <si>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</si>
  <si>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</si>
  <si>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</si>
  <si>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</si>
  <si>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</si>
  <si>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</si>
  <si>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</si>
  <si>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</si>
  <si>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</si>
  <si>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</si>
  <si>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</si>
  <si>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</si>
  <si>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</si>
  <si>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</si>
  <si>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</si>
  <si>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</si>
  <si>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</si>
  <si>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</si>
  <si>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</si>
  <si>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</si>
  <si>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</si>
  <si>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</si>
  <si>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</si>
  <si>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</si>
  <si>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</si>
  <si>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</si>
  <si>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</si>
  <si>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</si>
  <si>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</si>
  <si>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</si>
  <si>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</si>
  <si>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</si>
  <si>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</si>
  <si>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</si>
  <si>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</si>
  <si>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</si>
  <si>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</si>
  <si>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</si>
  <si>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</si>
  <si>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</si>
  <si>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</si>
  <si>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</si>
  <si>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</si>
  <si>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</si>
  <si>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</si>
  <si>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</si>
  <si>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</si>
  <si>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</si>
  <si>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</si>
  <si>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</si>
  <si>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</si>
  <si>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</si>
  <si>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</si>
  <si>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</si>
  <si>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</si>
  <si>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</si>
  <si>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</si>
  <si>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</si>
  <si>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</si>
  <si>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</si>
  <si>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</si>
  <si>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</si>
  <si>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</si>
  <si>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</si>
  <si>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</si>
  <si>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</si>
  <si>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</si>
  <si>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</si>
  <si>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</si>
  <si>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</si>
  <si>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</si>
  <si>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</si>
  <si>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</si>
  <si>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</si>
  <si>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</si>
  <si>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</si>
  <si>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</si>
  <si>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</si>
  <si>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</si>
  <si>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</si>
  <si>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</si>
  <si>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</si>
  <si>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</si>
  <si>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</si>
  <si>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</si>
  <si>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</si>
  <si>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</si>
  <si>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</si>
  <si>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</si>
  <si>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</si>
  <si>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</si>
  <si>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</si>
  <si>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</si>
  <si>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</si>
  <si>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</si>
  <si>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</si>
  <si>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</si>
  <si>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</si>
  <si>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</si>
  <si>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</si>
  <si>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</si>
  <si>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</si>
  <si>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</si>
  <si>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</si>
  <si>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</si>
  <si>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</si>
  <si>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</si>
  <si>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</si>
  <si>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</si>
  <si>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</si>
  <si>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</si>
  <si>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</si>
  <si>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</si>
  <si>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</si>
  <si>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</si>
  <si>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</si>
  <si>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</si>
  <si>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</si>
  <si>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</si>
  <si>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</si>
  <si>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</si>
  <si>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</si>
  <si>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</si>
  <si>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</si>
  <si>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</si>
  <si>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</si>
  <si>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</si>
  <si>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</si>
  <si>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</si>
  <si>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</si>
  <si>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</si>
  <si>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</si>
  <si>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</si>
  <si>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</si>
  <si>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</si>
  <si>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</si>
  <si>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</si>
  <si>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</si>
  <si>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</si>
  <si>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</si>
  <si>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</si>
  <si>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</si>
  <si>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</si>
  <si>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</si>
  <si>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</si>
  <si>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</si>
  <si>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</si>
  <si>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</si>
  <si>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</si>
  <si>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</si>
  <si>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</si>
  <si>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</si>
  <si>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</si>
  <si>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</si>
  <si>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</si>
  <si>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</si>
  <si>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</si>
  <si>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</si>
  <si>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</si>
  <si>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</si>
  <si>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</si>
  <si>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</si>
  <si>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</si>
  <si>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</si>
  <si>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</si>
  <si>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</si>
  <si>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</si>
  <si>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</si>
  <si>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</si>
  <si>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</si>
  <si>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</si>
  <si>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</si>
  <si>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</si>
  <si>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</si>
  <si>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</si>
  <si>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</si>
  <si>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</si>
  <si>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</si>
  <si>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</si>
  <si>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</si>
  <si>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</si>
  <si>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</si>
  <si>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</si>
  <si>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</si>
  <si>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</si>
  <si>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</si>
  <si>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</si>
  <si>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</si>
  <si>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</si>
  <si>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</si>
  <si>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</si>
  <si>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</si>
  <si>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</si>
  <si>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</si>
  <si>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</si>
  <si>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</si>
  <si>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</si>
  <si>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</si>
  <si>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</si>
  <si>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</si>
  <si>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</si>
  <si>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</si>
  <si>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</si>
  <si>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</si>
  <si>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</si>
  <si>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</si>
  <si>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</si>
  <si>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</si>
  <si>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</si>
  <si>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</si>
  <si>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</si>
  <si>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</si>
  <si>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</si>
  <si>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</si>
  <si>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</si>
  <si>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</si>
  <si>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</si>
  <si>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</si>
  <si>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</si>
  <si>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</si>
  <si>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</si>
  <si>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</si>
  <si>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</si>
  <si>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</si>
  <si>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</si>
  <si>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</si>
  <si>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</si>
  <si>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</si>
  <si>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</si>
  <si>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</si>
  <si>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</si>
  <si>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</si>
  <si>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</si>
  <si>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</si>
  <si>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</si>
  <si>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</si>
  <si>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</si>
  <si>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</si>
  <si>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</si>
  <si>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</si>
  <si>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</si>
  <si>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</si>
  <si>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</si>
  <si>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</si>
  <si>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</si>
  <si>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</si>
  <si>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</si>
  <si>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</si>
  <si>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</si>
  <si>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</si>
  <si>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</si>
  <si>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</si>
  <si>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</si>
  <si>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</si>
  <si>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</si>
  <si>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</si>
  <si>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</si>
  <si>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</si>
  <si>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</si>
  <si>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</si>
  <si>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</si>
  <si>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</si>
  <si>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</si>
  <si>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</si>
  <si>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</si>
  <si>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</si>
  <si>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</si>
  <si>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</si>
  <si>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</si>
  <si>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</si>
  <si>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</si>
  <si>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</si>
  <si>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</si>
  <si>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</si>
  <si>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</si>
  <si>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</si>
  <si>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</si>
  <si>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</si>
  <si>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</si>
  <si>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</si>
  <si>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</si>
  <si>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</si>
  <si>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</si>
  <si>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</si>
  <si>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</si>
  <si>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</si>
  <si>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</si>
  <si>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</si>
  <si>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</si>
  <si>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</si>
  <si>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</si>
  <si>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</si>
  <si>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</si>
  <si>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</si>
  <si>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</si>
  <si>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</si>
  <si>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</si>
  <si>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</si>
  <si>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</si>
  <si>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</si>
  <si>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</si>
  <si>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</si>
  <si>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</si>
  <si>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</si>
  <si>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</si>
  <si>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</si>
  <si>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</si>
  <si>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</si>
  <si>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</si>
  <si>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</si>
  <si>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</si>
  <si>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</si>
  <si>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</si>
  <si>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</si>
  <si>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</si>
  <si>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</si>
  <si>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</si>
  <si>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</si>
  <si>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</si>
  <si>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</si>
  <si>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</si>
  <si>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</si>
  <si>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</si>
  <si>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</si>
  <si>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</si>
  <si>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</si>
  <si>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</si>
  <si>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</si>
  <si>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</si>
  <si>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</si>
  <si>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</si>
  <si>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</si>
  <si>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</si>
  <si>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</si>
  <si>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</si>
  <si>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</si>
  <si>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</si>
  <si>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</si>
  <si>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</si>
  <si>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</si>
  <si>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</si>
  <si>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</si>
  <si>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</si>
  <si>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</si>
  <si>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</si>
  <si>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</si>
  <si>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</si>
  <si>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</si>
  <si>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</si>
  <si>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</si>
  <si>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</si>
  <si>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</si>
  <si>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</si>
  <si>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</si>
  <si>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</si>
  <si>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</si>
  <si>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</si>
  <si>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</si>
  <si>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</si>
  <si>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</si>
  <si>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</si>
  <si>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</si>
  <si>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</si>
  <si>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</si>
  <si>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</si>
  <si>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</si>
  <si>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</si>
  <si>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</si>
  <si>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</si>
  <si>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</si>
  <si>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</si>
  <si>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</si>
  <si>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</si>
  <si>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</si>
  <si>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</si>
  <si>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</si>
  <si>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</si>
  <si>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</si>
  <si>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</si>
  <si>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</si>
  <si>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</si>
  <si>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</si>
  <si>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</si>
  <si>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</si>
  <si>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</si>
  <si>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</si>
  <si>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</si>
  <si>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</si>
  <si>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</si>
  <si>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</si>
  <si>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</si>
  <si>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</si>
  <si>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</si>
  <si>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</si>
  <si>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</si>
  <si>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</si>
  <si>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</si>
  <si>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</si>
  <si>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</si>
  <si>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</si>
  <si>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</si>
  <si>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</si>
  <si>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</si>
  <si>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</si>
  <si>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</si>
  <si>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</si>
  <si>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</si>
  <si>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</si>
  <si>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</si>
  <si>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</si>
  <si>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</si>
  <si>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</si>
  <si>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</si>
  <si>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</si>
  <si>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</si>
  <si>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</si>
  <si>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</si>
  <si>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</si>
  <si>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</si>
  <si>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</si>
  <si>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</si>
  <si>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</si>
  <si>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</si>
  <si>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</si>
  <si>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</si>
  <si>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</si>
  <si>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</si>
  <si>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</si>
  <si>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</si>
  <si>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</si>
  <si>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</si>
  <si>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</si>
  <si>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</si>
  <si>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</si>
  <si>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</si>
  <si>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</si>
  <si>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</si>
  <si>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</si>
  <si>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</si>
  <si>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</si>
  <si>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</si>
  <si>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</si>
  <si>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</si>
  <si>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</si>
  <si>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</si>
  <si>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</si>
  <si>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</si>
  <si>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</si>
  <si>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</si>
  <si>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</si>
  <si>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</si>
  <si>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</si>
  <si>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</si>
  <si>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</si>
  <si>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</si>
  <si>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</si>
  <si>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</si>
  <si>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</si>
  <si>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</si>
  <si>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</si>
  <si>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</si>
  <si>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</si>
  <si>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</si>
  <si>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</si>
  <si>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</si>
  <si>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</si>
  <si>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</si>
  <si>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</si>
  <si>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</si>
  <si>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</si>
  <si>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</si>
  <si>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</si>
  <si>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</si>
  <si>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</si>
  <si>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</si>
  <si>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</si>
  <si>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</si>
  <si>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</si>
  <si>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</si>
  <si>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</si>
  <si>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</si>
  <si>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</si>
  <si>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</si>
  <si>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</si>
  <si>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</si>
  <si>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</si>
  <si>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</si>
  <si>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</si>
  <si>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</si>
  <si>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</si>
  <si>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</si>
  <si>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</si>
  <si>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</si>
  <si>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</si>
  <si>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</si>
  <si>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</si>
  <si>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</si>
  <si>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</si>
  <si>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</si>
  <si>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</si>
  <si>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</si>
  <si>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</si>
  <si>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</si>
  <si>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</si>
  <si>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</si>
  <si>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</si>
  <si>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</si>
  <si>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</si>
  <si>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</si>
  <si>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</si>
  <si>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</si>
  <si>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</si>
  <si>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</si>
  <si>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</si>
  <si>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</si>
  <si>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</si>
  <si>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</si>
  <si>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</si>
  <si>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</si>
  <si>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</si>
  <si>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</si>
  <si>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</si>
  <si>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</si>
  <si>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</si>
  <si>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</si>
  <si>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</si>
  <si>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</si>
  <si>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</si>
  <si>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</si>
  <si>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</si>
  <si>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</si>
  <si>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</si>
  <si>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</si>
  <si>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</si>
  <si>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</si>
  <si>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</si>
  <si>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</si>
  <si>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</si>
  <si>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</si>
  <si>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</si>
  <si>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</si>
  <si>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</si>
  <si>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</si>
  <si>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</si>
  <si>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</si>
  <si>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</si>
  <si>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</si>
  <si>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</si>
  <si>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</si>
  <si>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</si>
  <si>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</si>
  <si>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</si>
  <si>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</si>
  <si>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</si>
  <si>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</si>
  <si>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</si>
  <si>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</si>
  <si>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</si>
  <si>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</si>
  <si>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</si>
  <si>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</si>
  <si>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</si>
  <si>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</si>
  <si>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</si>
  <si>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</si>
  <si>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</si>
  <si>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</si>
  <si>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</si>
  <si>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</si>
  <si>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</si>
  <si>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</si>
  <si>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</si>
  <si>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</si>
  <si>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</si>
  <si>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</si>
  <si>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</si>
  <si>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</si>
  <si>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</si>
  <si>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</si>
  <si>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</si>
  <si>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</si>
  <si>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</si>
  <si>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</si>
  <si>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</si>
  <si>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</si>
  <si>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</si>
  <si>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</si>
  <si>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</si>
  <si>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</si>
  <si>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</si>
  <si>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</si>
  <si>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</si>
  <si>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</si>
  <si>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</si>
  <si>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</si>
  <si>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</si>
  <si>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</si>
  <si>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</si>
  <si>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</si>
  <si>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</si>
  <si>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</si>
  <si>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</si>
  <si>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</si>
  <si>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</si>
  <si>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</si>
  <si>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</si>
  <si>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</si>
  <si>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</si>
  <si>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</si>
  <si>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</si>
  <si>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</si>
  <si>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</si>
  <si>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</si>
  <si>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</si>
  <si>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</si>
  <si>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</si>
  <si>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</si>
  <si>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</si>
  <si>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</si>
  <si>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</si>
  <si>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</si>
  <si>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</si>
  <si>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</si>
  <si>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</si>
  <si>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</si>
  <si>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</si>
  <si>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</si>
  <si>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</si>
  <si>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</si>
  <si>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</si>
  <si>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</si>
  <si>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</si>
  <si>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</si>
  <si>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</si>
  <si>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</si>
  <si>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</si>
  <si>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</si>
  <si>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</si>
  <si>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</si>
  <si>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</si>
  <si>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</si>
  <si>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</si>
  <si>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</si>
  <si>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</si>
  <si>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</si>
  <si>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</si>
  <si>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</si>
  <si>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</si>
  <si>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</si>
  <si>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</si>
  <si>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</si>
  <si>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</si>
  <si>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</si>
  <si>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</si>
  <si>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</si>
  <si>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</si>
  <si>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</si>
  <si>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</si>
  <si>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</si>
  <si>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</si>
  <si>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</si>
  <si>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</si>
  <si>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</si>
  <si>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</si>
  <si>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</si>
  <si>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</si>
  <si>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</si>
  <si>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</si>
  <si>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</si>
  <si>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</si>
  <si>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</si>
  <si>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</si>
  <si>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</si>
  <si>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</si>
  <si>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</si>
  <si>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</si>
  <si>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</si>
  <si>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</si>
  <si>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</si>
  <si>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</si>
  <si>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</si>
  <si>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</si>
  <si>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</si>
  <si>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</si>
  <si>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</si>
  <si>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</si>
  <si>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</si>
  <si>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</si>
  <si>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</si>
  <si>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</si>
  <si>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</si>
  <si>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</si>
  <si>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</si>
  <si>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</si>
  <si>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</si>
  <si>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</si>
  <si>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</si>
  <si>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</si>
  <si>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</si>
  <si>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</si>
  <si>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</si>
  <si>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</si>
  <si>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</si>
  <si>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</si>
  <si>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</si>
  <si>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</si>
  <si>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</si>
  <si>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</si>
  <si>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</si>
  <si>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</si>
  <si>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</si>
  <si>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</si>
  <si>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</si>
  <si>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</si>
  <si>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</si>
  <si>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</si>
  <si>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</si>
  <si>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</si>
  <si>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</si>
  <si>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</si>
  <si>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</si>
  <si>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</si>
  <si>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</si>
  <si>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</si>
  <si>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</si>
  <si>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</si>
  <si>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</si>
  <si>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</si>
  <si>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</si>
  <si>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</si>
  <si>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</si>
  <si>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</si>
  <si>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</si>
  <si>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</si>
  <si>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</si>
  <si>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</si>
  <si>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</si>
  <si>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</si>
  <si>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</si>
  <si>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</si>
  <si>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</si>
  <si>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</si>
  <si>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</si>
  <si>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</si>
  <si>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</si>
  <si>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</si>
  <si>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</si>
  <si>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</si>
  <si>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</si>
  <si>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</si>
  <si>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</si>
  <si>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</si>
  <si>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</si>
  <si>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</si>
  <si>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</si>
  <si>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</si>
  <si>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</si>
  <si>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</si>
  <si>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</si>
  <si>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</si>
  <si>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</si>
  <si>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</si>
  <si>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</si>
  <si>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</si>
  <si>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</si>
  <si>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</si>
  <si>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</si>
  <si>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</si>
  <si>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</si>
  <si>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</si>
  <si>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</si>
  <si>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</si>
  <si>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</si>
  <si>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</si>
  <si>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</si>
  <si>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</si>
  <si>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</si>
  <si>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</si>
  <si>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</si>
  <si>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</si>
  <si>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</si>
  <si>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</si>
  <si>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</si>
  <si>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</si>
  <si>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</si>
  <si>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</si>
  <si>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</si>
  <si>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</si>
  <si>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</si>
  <si>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</si>
  <si>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</si>
  <si>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</si>
  <si>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</si>
  <si>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</si>
  <si>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</si>
  <si>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</si>
  <si>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</si>
  <si>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</si>
  <si>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</si>
  <si>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</si>
  <si>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</si>
  <si>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</si>
  <si>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</si>
  <si>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</si>
  <si>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</si>
  <si>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</si>
  <si>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</si>
  <si>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</si>
  <si>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</si>
  <si>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</si>
  <si>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</si>
  <si>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</si>
  <si>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</si>
  <si>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</si>
  <si>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</si>
  <si>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</si>
  <si>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</si>
  <si>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</si>
  <si>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</si>
  <si>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</si>
  <si>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</si>
  <si>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</si>
  <si>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</si>
  <si>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</si>
  <si>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</si>
  <si>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</si>
  <si>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</si>
  <si>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</si>
  <si>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</si>
  <si>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</si>
  <si>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</si>
  <si>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</si>
  <si>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</si>
  <si>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</si>
  <si>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</si>
  <si>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</si>
  <si>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</si>
  <si>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</si>
  <si>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</si>
  <si>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</si>
  <si>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</si>
  <si>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</si>
  <si>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</si>
  <si>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</si>
  <si>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</si>
  <si>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</si>
  <si>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</si>
  <si>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</si>
  <si>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</si>
  <si>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</si>
  <si>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</si>
  <si>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</si>
  <si>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</si>
  <si>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</si>
  <si>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</si>
  <si>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</si>
  <si>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</si>
  <si>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</si>
  <si>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</si>
  <si>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</si>
  <si>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</si>
  <si>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</si>
  <si>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</si>
  <si>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</si>
  <si>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</si>
  <si>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</si>
  <si>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</si>
  <si>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</si>
  <si>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</si>
  <si>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</si>
  <si>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</si>
  <si>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</si>
  <si>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</si>
  <si>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</si>
  <si>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</si>
  <si>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</si>
  <si>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</si>
  <si>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</si>
  <si>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</si>
  <si>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</si>
  <si>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</si>
  <si>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</si>
  <si>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</si>
  <si>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</si>
  <si>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</si>
  <si>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</si>
  <si>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</si>
  <si>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</si>
  <si>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</si>
  <si>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</si>
  <si>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</si>
  <si>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</si>
  <si>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</si>
  <si>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</si>
  <si>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</si>
  <si>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</si>
  <si>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</si>
  <si>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</si>
  <si>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</si>
  <si>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</si>
  <si>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</si>
  <si>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</si>
  <si>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</si>
  <si>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</si>
  <si>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</si>
  <si>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</si>
  <si>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</si>
  <si>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</si>
  <si>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</si>
  <si>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</si>
  <si>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</si>
  <si>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</si>
  <si>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</si>
  <si>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</si>
  <si>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</si>
  <si>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</si>
  <si>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</si>
  <si>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</si>
  <si>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</si>
  <si>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</si>
  <si>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</si>
  <si>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</si>
  <si>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</si>
  <si>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</si>
  <si>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</si>
  <si>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</si>
  <si>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</si>
  <si>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</si>
  <si>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</si>
  <si>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</si>
  <si>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</si>
  <si>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</si>
  <si>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</si>
  <si>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</si>
  <si>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</si>
  <si>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</si>
  <si>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</si>
  <si>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</si>
  <si>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</si>
  <si>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</si>
  <si>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</si>
  <si>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</si>
  <si>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</si>
  <si>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</si>
  <si>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</si>
  <si>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</si>
  <si>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</si>
  <si>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</si>
  <si>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</si>
  <si>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</si>
  <si>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</si>
  <si>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</si>
  <si>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</si>
  <si>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</si>
  <si>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</si>
  <si>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</si>
  <si>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</si>
  <si>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</si>
  <si>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</si>
  <si>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</si>
  <si>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</si>
  <si>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</si>
  <si>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</si>
  <si>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</si>
  <si>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</si>
  <si>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</si>
  <si>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</si>
  <si>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</si>
  <si>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</si>
  <si>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</si>
  <si>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</si>
  <si>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</si>
  <si>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</si>
  <si>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</si>
  <si>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</si>
  <si>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</si>
  <si>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</si>
  <si>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</si>
  <si>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</si>
  <si>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</si>
  <si>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</si>
  <si>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</si>
  <si>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</si>
  <si>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</si>
  <si>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</si>
  <si>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</si>
  <si>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</si>
  <si>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</si>
  <si>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</si>
  <si>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</si>
  <si>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</si>
  <si>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</si>
  <si>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</si>
  <si>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</si>
  <si>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</si>
  <si>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</si>
  <si>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</si>
  <si>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</si>
  <si>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</si>
  <si>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</si>
  <si>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</si>
  <si>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</si>
  <si>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</si>
  <si>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</si>
  <si>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</si>
  <si>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</si>
  <si>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</si>
  <si>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</si>
  <si>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</si>
  <si>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</si>
  <si>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</si>
  <si>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</si>
  <si>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</si>
  <si>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</si>
  <si>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</si>
  <si>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</si>
  <si>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</si>
  <si>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</si>
  <si>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</si>
  <si>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</si>
  <si>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</si>
  <si>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</si>
  <si>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</si>
  <si>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</si>
  <si>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</si>
  <si>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</si>
  <si>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</si>
  <si>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</si>
  <si>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</si>
  <si>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</si>
  <si>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</si>
  <si>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</si>
  <si>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</si>
  <si>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</si>
  <si>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</si>
  <si>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</si>
  <si>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</si>
  <si>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</si>
  <si>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</si>
  <si>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</si>
  <si>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</si>
  <si>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</si>
  <si>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</si>
  <si>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</si>
  <si>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</si>
  <si>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</si>
  <si>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</si>
  <si>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</si>
  <si>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</si>
  <si>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</si>
  <si>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</si>
  <si>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</si>
  <si>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</si>
  <si>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</si>
  <si>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</si>
  <si>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</si>
  <si>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</si>
  <si>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</si>
  <si>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</si>
  <si>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</si>
  <si>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</si>
  <si>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</si>
  <si>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</si>
  <si>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</si>
  <si>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</si>
  <si>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</si>
  <si>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</si>
  <si>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</si>
  <si>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</si>
  <si>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</si>
  <si>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</si>
  <si>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</si>
  <si>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</si>
  <si>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</si>
  <si>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</si>
  <si>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</si>
  <si>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</si>
  <si>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</si>
  <si>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</si>
  <si>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</si>
  <si>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</si>
  <si>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</si>
  <si>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</si>
  <si>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</si>
  <si>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</si>
  <si>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</si>
  <si>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</si>
  <si>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</si>
  <si>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</si>
  <si>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</si>
  <si>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</si>
  <si>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</si>
  <si>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</si>
  <si>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</si>
  <si>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</si>
  <si>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</si>
  <si>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</si>
  <si>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</si>
  <si>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</si>
  <si>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</si>
  <si>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</si>
  <si>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</si>
  <si>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</si>
  <si>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</si>
  <si>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</si>
  <si>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</si>
  <si>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</si>
  <si>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</si>
  <si>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</si>
  <si>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</si>
  <si>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</si>
  <si>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</si>
  <si>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</si>
  <si>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</si>
  <si>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</si>
  <si>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</si>
  <si>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</si>
  <si>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</si>
  <si>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</si>
  <si>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</si>
  <si>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</si>
  <si>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</si>
  <si>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</si>
  <si>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</si>
  <si>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</si>
  <si>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</si>
  <si>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</si>
  <si>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</si>
  <si>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</si>
  <si>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</si>
  <si>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</si>
  <si>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</si>
  <si>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</si>
  <si>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</si>
  <si>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</si>
  <si>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</si>
  <si>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</si>
  <si>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</si>
  <si>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</si>
  <si>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</si>
  <si>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</si>
  <si>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</si>
  <si>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</si>
  <si>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</si>
  <si>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</si>
  <si>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</si>
  <si>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</si>
  <si>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</si>
  <si>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</si>
  <si>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</si>
  <si>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</si>
  <si>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</si>
  <si>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</si>
  <si>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</si>
  <si>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</si>
  <si>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</si>
  <si>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</si>
  <si>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</si>
  <si>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</si>
  <si>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</si>
  <si>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</si>
  <si>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</si>
  <si>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</si>
  <si>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</si>
  <si>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</si>
  <si>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</si>
  <si>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</si>
  <si>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</si>
  <si>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</si>
  <si>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</si>
  <si>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</si>
  <si>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</si>
  <si>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</si>
  <si>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</si>
  <si>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</si>
  <si>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</si>
  <si>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</si>
  <si>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</si>
  <si>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</si>
  <si>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</si>
  <si>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</si>
  <si>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</si>
  <si>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</si>
  <si>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</si>
  <si>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</si>
  <si>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</si>
  <si>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</si>
  <si>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</si>
  <si>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</si>
  <si>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</si>
  <si>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</si>
  <si>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</si>
  <si>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</si>
  <si>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</si>
  <si>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</si>
  <si>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</si>
  <si>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</si>
  <si>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</si>
  <si>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</si>
  <si>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</si>
  <si>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</si>
  <si>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</si>
  <si>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</si>
  <si>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</si>
  <si>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</si>
  <si>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</si>
  <si>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</si>
  <si>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</si>
  <si>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</si>
  <si>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</si>
  <si>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</si>
  <si>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</si>
  <si>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</si>
  <si>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</si>
  <si>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</si>
  <si>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</si>
  <si>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</si>
  <si>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</si>
  <si>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</si>
  <si>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</si>
  <si>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</si>
  <si>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</si>
  <si>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</si>
  <si>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</si>
  <si>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</si>
  <si>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</si>
  <si>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</si>
  <si>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</si>
  <si>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</si>
  <si>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</si>
  <si>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</si>
  <si>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</si>
  <si>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</si>
  <si>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</si>
  <si>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</si>
  <si>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</si>
  <si>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</si>
  <si>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</si>
  <si>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</si>
  <si>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</si>
  <si>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</si>
  <si>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</si>
  <si>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</si>
  <si>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</si>
  <si>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</si>
  <si>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</si>
  <si>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</si>
  <si>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</si>
  <si>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</si>
  <si>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</si>
  <si>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</si>
  <si>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</si>
  <si>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</si>
  <si>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</si>
  <si>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</si>
  <si>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</si>
  <si>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</si>
  <si>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</si>
  <si>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</si>
  <si>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</si>
  <si>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</si>
  <si>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</si>
  <si>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</si>
  <si>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</si>
  <si>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</si>
  <si>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</si>
  <si>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</si>
  <si>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</si>
  <si>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</si>
  <si>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</si>
  <si>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</si>
  <si>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</si>
  <si>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</si>
  <si>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</si>
  <si>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</si>
  <si>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</si>
  <si>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</si>
  <si>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</si>
  <si>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</si>
  <si>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</si>
  <si>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</si>
  <si>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</si>
  <si>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</si>
  <si>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</si>
  <si>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</si>
  <si>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</si>
  <si>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</si>
  <si>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</si>
  <si>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</si>
  <si>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</si>
  <si>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</si>
  <si>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</si>
  <si>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</si>
  <si>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</si>
  <si>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</si>
  <si>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</si>
  <si>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</si>
  <si>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</si>
  <si>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</si>
  <si>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</si>
  <si>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</si>
  <si>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</si>
  <si>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</si>
  <si>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</si>
  <si>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</si>
  <si>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</si>
  <si>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</si>
  <si>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</si>
  <si>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</si>
  <si>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</si>
  <si>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</si>
  <si>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</si>
  <si>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</si>
  <si>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</si>
  <si>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</si>
  <si>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</si>
  <si>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</si>
  <si>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</si>
  <si>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</si>
  <si>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</si>
  <si>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</si>
  <si>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</si>
  <si>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</si>
  <si>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</si>
  <si>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</si>
  <si>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</si>
  <si>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</si>
  <si>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</si>
  <si>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</si>
  <si>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</si>
  <si>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</si>
  <si>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</si>
  <si>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</si>
  <si>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</si>
  <si>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</si>
  <si>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</si>
  <si>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</si>
  <si>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</si>
  <si>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</si>
  <si>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</si>
  <si>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</si>
  <si>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</si>
  <si>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</si>
  <si>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</si>
  <si>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</si>
  <si>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</si>
  <si>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</si>
  <si>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</si>
  <si>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</si>
  <si>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</si>
  <si>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</si>
  <si>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</si>
  <si>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</si>
  <si>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</si>
  <si>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</si>
  <si>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</si>
  <si>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</si>
  <si>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</si>
  <si>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</si>
  <si>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</si>
  <si>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</si>
  <si>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</si>
  <si>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</si>
  <si>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</si>
  <si>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</si>
  <si>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</si>
  <si>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</si>
  <si>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</si>
  <si>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</si>
  <si>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</si>
  <si>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</si>
  <si>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</si>
  <si>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</si>
  <si>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</si>
  <si>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</si>
  <si>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</si>
  <si>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</si>
  <si>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</si>
  <si>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</si>
  <si>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</si>
  <si>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</si>
  <si>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</si>
  <si>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</si>
  <si>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</si>
  <si>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</si>
  <si>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</si>
  <si>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</si>
  <si>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</si>
  <si>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</si>
  <si>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</si>
  <si>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</si>
  <si>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</si>
  <si>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</si>
  <si>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</si>
  <si>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</si>
  <si>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</si>
  <si>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</si>
  <si>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</si>
  <si>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</si>
  <si>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</si>
  <si>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</si>
  <si>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</si>
  <si>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</si>
  <si>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</si>
  <si>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</si>
  <si>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</si>
  <si>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</si>
  <si>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</si>
  <si>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</si>
  <si>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</si>
  <si>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</si>
  <si>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</si>
  <si>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</si>
  <si>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</si>
  <si>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</si>
  <si>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</si>
  <si>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</si>
  <si>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</si>
  <si>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</si>
  <si>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</si>
  <si>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</si>
  <si>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</si>
  <si>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</si>
  <si>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</si>
  <si>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</si>
  <si>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</si>
  <si>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</si>
  <si>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</si>
  <si>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</si>
  <si>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</si>
  <si>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</si>
  <si>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</si>
  <si>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</si>
  <si>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</si>
  <si>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</si>
  <si>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</si>
  <si>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</si>
  <si>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</si>
  <si>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</si>
  <si>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</si>
  <si>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</si>
  <si>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</si>
  <si>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</si>
  <si>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</si>
  <si>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</si>
  <si>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</si>
  <si>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</si>
  <si>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</si>
  <si>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</si>
  <si>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</si>
  <si>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</si>
  <si>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</si>
  <si>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</si>
  <si>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</si>
  <si>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</si>
  <si>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</si>
  <si>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</si>
  <si>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</si>
  <si>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</si>
  <si>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</si>
  <si>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</si>
  <si>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</si>
  <si>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</si>
  <si>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</si>
  <si>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</si>
  <si>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</si>
  <si>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</si>
  <si>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</si>
  <si>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</si>
  <si>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</si>
  <si>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</si>
  <si>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</si>
  <si>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</si>
  <si>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</si>
  <si>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</si>
  <si>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</si>
  <si>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</si>
  <si>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</si>
  <si>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</si>
  <si>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</si>
  <si>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</si>
  <si>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</si>
  <si>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</si>
  <si>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</si>
  <si>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</si>
  <si>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</si>
  <si>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</si>
  <si>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</si>
  <si>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</si>
  <si>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</si>
  <si>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</si>
  <si>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</si>
  <si>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</si>
  <si>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</si>
  <si>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</si>
  <si>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</si>
  <si>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</si>
  <si>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</si>
  <si>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</si>
  <si>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</si>
  <si>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</si>
  <si>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</si>
  <si>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</si>
  <si>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</si>
  <si>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</si>
  <si>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</si>
  <si>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</si>
  <si>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</si>
  <si>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</si>
  <si>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</si>
  <si>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</si>
  <si>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</si>
  <si>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</si>
  <si>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</si>
  <si>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</si>
  <si>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</si>
  <si>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</si>
  <si>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</si>
  <si>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</si>
  <si>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</si>
  <si>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</si>
  <si>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</si>
  <si>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</si>
  <si>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</si>
  <si>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</si>
  <si>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</si>
  <si>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</si>
  <si>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</si>
  <si>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</si>
  <si>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</si>
  <si>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</si>
  <si>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</si>
  <si>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</si>
  <si>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</si>
  <si>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</si>
  <si>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</si>
  <si>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</si>
  <si>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</si>
  <si>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</si>
  <si>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</si>
  <si>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</si>
  <si>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</si>
  <si>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</si>
  <si>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</si>
  <si>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</si>
  <si>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</si>
  <si>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</si>
  <si>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</si>
  <si>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</si>
  <si>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</si>
  <si>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</si>
  <si>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</si>
  <si>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</si>
  <si>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</si>
  <si>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</si>
  <si>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</si>
  <si>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</si>
  <si>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</si>
  <si>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</si>
  <si>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</si>
  <si>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</si>
  <si>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</si>
  <si>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</si>
  <si>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</si>
  <si>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</si>
  <si>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</si>
  <si>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</si>
  <si>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</si>
  <si>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</si>
  <si>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</si>
  <si>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</si>
  <si>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</si>
  <si>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</si>
  <si>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</si>
  <si>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</si>
  <si>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</si>
  <si>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</si>
  <si>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</si>
  <si>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</si>
  <si>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</si>
  <si>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</si>
  <si>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</si>
  <si>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</si>
  <si>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</si>
  <si>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</si>
  <si>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</si>
  <si>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</si>
  <si>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</si>
  <si>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</si>
  <si>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</si>
  <si>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</si>
  <si>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</si>
  <si>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</si>
  <si>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</si>
  <si>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</si>
  <si>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</si>
  <si>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</si>
  <si>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</si>
  <si>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</si>
  <si>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</si>
  <si>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</si>
  <si>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</si>
  <si>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</si>
  <si>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</si>
  <si>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</si>
  <si>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</si>
  <si>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</si>
  <si>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</si>
  <si>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</si>
  <si>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</si>
  <si>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</si>
  <si>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</si>
  <si>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</si>
  <si>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</si>
  <si>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</si>
  <si>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</si>
  <si>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</si>
  <si>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</si>
  <si>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</si>
  <si>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</si>
  <si>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</si>
  <si>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</si>
  <si>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</si>
  <si>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</si>
  <si>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</si>
  <si>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</si>
  <si>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</si>
  <si>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</si>
  <si>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</si>
  <si>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</si>
  <si>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</si>
  <si>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</si>
  <si>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</si>
  <si>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</si>
  <si>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</si>
  <si>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</si>
  <si>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</si>
  <si>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</si>
  <si>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</si>
  <si>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</si>
  <si>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</si>
  <si>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</si>
  <si>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</si>
  <si>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</si>
  <si>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</si>
  <si>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</si>
  <si>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</si>
  <si>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</si>
  <si>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</si>
  <si>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</si>
  <si>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</si>
  <si>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</si>
  <si>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</si>
  <si>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</si>
  <si>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</si>
  <si>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</si>
  <si>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</si>
  <si>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</si>
  <si>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</si>
  <si>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</si>
  <si>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</si>
  <si>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</si>
  <si>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</si>
  <si>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</si>
  <si>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</si>
  <si>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</si>
  <si>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</si>
  <si>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</si>
  <si>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</si>
  <si>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</si>
  <si>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</si>
  <si>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</si>
  <si>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</si>
  <si>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</si>
  <si>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</si>
  <si>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</si>
  <si>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</si>
  <si>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</si>
  <si>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</si>
  <si>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</si>
  <si>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</si>
  <si>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</si>
  <si>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</si>
  <si>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</si>
  <si>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</si>
  <si>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</si>
  <si>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</si>
  <si>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</si>
  <si>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</si>
  <si>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</si>
  <si>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</si>
  <si>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</si>
  <si>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</si>
  <si>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</si>
  <si>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</si>
  <si>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</si>
  <si>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</si>
  <si>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</si>
  <si>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</si>
  <si>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</si>
  <si>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</si>
  <si>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</si>
  <si>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</si>
  <si>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</si>
  <si>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</si>
  <si>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</si>
  <si>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</si>
  <si>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</si>
  <si>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</si>
  <si>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</si>
  <si>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</si>
  <si>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</si>
  <si>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</si>
  <si>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</si>
  <si>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</si>
  <si>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</si>
  <si>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</si>
  <si>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</si>
  <si>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</si>
  <si>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</si>
  <si>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</si>
  <si>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</si>
  <si>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</si>
  <si>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</si>
  <si>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</si>
  <si>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</si>
  <si>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</si>
  <si>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</si>
  <si>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</si>
  <si>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</si>
  <si>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</si>
  <si>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</si>
  <si>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</si>
  <si>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</si>
  <si>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</si>
  <si>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</si>
  <si>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</si>
  <si>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</si>
  <si>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</si>
  <si>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</si>
  <si>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</si>
  <si>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</si>
  <si>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</si>
  <si>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</si>
  <si>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</si>
  <si>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</si>
  <si>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</si>
  <si>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</si>
  <si>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</si>
  <si>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</si>
  <si>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</si>
  <si>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</si>
  <si>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</si>
  <si>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</si>
  <si>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</si>
  <si>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</si>
  <si>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</si>
  <si>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</si>
  <si>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</si>
  <si>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</si>
  <si>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</si>
  <si>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</si>
  <si>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</si>
  <si>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</si>
  <si>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</si>
  <si>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</si>
  <si>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</si>
  <si>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</si>
  <si>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</si>
  <si>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</si>
  <si>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</si>
  <si>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</si>
  <si>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</si>
  <si>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</si>
  <si>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</si>
  <si>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</si>
  <si>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</si>
  <si>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</si>
  <si>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</si>
  <si>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</si>
  <si>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</si>
  <si>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</si>
  <si>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</si>
  <si>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</si>
  <si>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</si>
  <si>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</si>
  <si>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</si>
  <si>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</si>
  <si>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</si>
  <si>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</si>
  <si>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</si>
  <si>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</si>
  <si>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</si>
  <si>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</si>
  <si>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</si>
  <si>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</si>
  <si>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</si>
  <si>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</si>
  <si>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</si>
  <si>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</si>
  <si>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</si>
  <si>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</si>
  <si>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</si>
  <si>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</si>
  <si>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</si>
  <si>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</si>
  <si>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</si>
  <si>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</si>
  <si>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</si>
  <si>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</si>
  <si>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</si>
  <si>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</si>
  <si>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</si>
  <si>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</si>
  <si>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</si>
  <si>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</si>
  <si>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</si>
  <si>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</si>
  <si>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</si>
  <si>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</si>
  <si>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</si>
  <si>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</si>
  <si>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</si>
  <si>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</si>
  <si>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</si>
  <si>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</si>
  <si>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</si>
  <si>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</si>
  <si>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</si>
  <si>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</si>
  <si>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</si>
  <si>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</si>
  <si>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</si>
  <si>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</si>
  <si>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</si>
  <si>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</si>
  <si>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</si>
  <si>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</si>
  <si>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</si>
  <si>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</si>
  <si>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</si>
  <si>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</si>
  <si>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</si>
  <si>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</si>
  <si>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</si>
  <si>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</si>
  <si>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</si>
  <si>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</si>
  <si>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</si>
  <si>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</si>
  <si>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</si>
  <si>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</si>
  <si>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</si>
  <si>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</si>
  <si>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</si>
  <si>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</si>
  <si>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</si>
  <si>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</si>
  <si>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</si>
  <si>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</si>
  <si>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</si>
  <si>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</si>
  <si>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</si>
  <si>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</si>
  <si>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</si>
  <si>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</si>
  <si>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</si>
  <si>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</si>
  <si>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</si>
  <si>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</si>
  <si>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</si>
  <si>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</si>
  <si>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</si>
  <si>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</si>
  <si>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</si>
  <si>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</si>
  <si>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</si>
  <si>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</si>
  <si>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</si>
  <si>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</si>
  <si>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</si>
  <si>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</si>
  <si>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</si>
  <si>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</si>
  <si>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</si>
  <si>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</si>
  <si>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</si>
  <si>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</si>
  <si>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</si>
  <si>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</si>
  <si>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</si>
  <si>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</si>
  <si>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</si>
  <si>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</si>
  <si>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</si>
  <si>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</si>
  <si>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</si>
  <si>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</si>
  <si>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</si>
  <si>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</si>
  <si>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</si>
  <si>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</si>
  <si>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</si>
  <si>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</si>
  <si>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</si>
  <si>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</si>
  <si>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</si>
  <si>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</si>
  <si>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</si>
  <si>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</si>
  <si>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</si>
  <si>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</si>
  <si>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</si>
  <si>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</si>
  <si>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</si>
  <si>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</si>
  <si>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</si>
  <si>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</si>
  <si>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</si>
  <si>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</si>
  <si>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</si>
  <si>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</si>
  <si>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</si>
  <si>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</si>
  <si>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</si>
  <si>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</si>
  <si>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</si>
  <si>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</si>
  <si>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</si>
  <si>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</si>
  <si>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</si>
  <si>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</si>
  <si>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</si>
  <si>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</si>
  <si>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</si>
  <si>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</si>
  <si>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</si>
  <si>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</si>
  <si>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</si>
  <si>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</si>
  <si>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</si>
  <si>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</si>
  <si>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</si>
  <si>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</si>
  <si>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</si>
  <si>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</si>
  <si>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</si>
  <si>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</si>
  <si>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</si>
  <si>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</si>
  <si>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</si>
  <si>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</si>
  <si>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</si>
  <si>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</si>
  <si>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</si>
  <si>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</si>
  <si>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</si>
  <si>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</si>
  <si>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</si>
  <si>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</si>
  <si>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</si>
  <si>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</si>
  <si>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</si>
  <si>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</si>
  <si>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</si>
  <si>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</si>
  <si>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</si>
  <si>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</si>
  <si>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</si>
  <si>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</si>
  <si>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</si>
  <si>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</si>
  <si>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</si>
  <si>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</si>
  <si>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</si>
  <si>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</si>
  <si>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</si>
  <si>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</si>
  <si>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</si>
  <si>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</si>
  <si>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</si>
  <si>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</si>
  <si>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</si>
  <si>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</si>
  <si>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</si>
  <si>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</si>
  <si>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</si>
  <si>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</si>
  <si>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</si>
  <si>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</si>
  <si>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</si>
  <si>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</si>
  <si>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</si>
  <si>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</si>
  <si>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</si>
  <si>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</si>
  <si>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</si>
  <si>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</si>
  <si>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</si>
  <si>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</si>
  <si>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</si>
  <si>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</si>
  <si>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</si>
  <si>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</si>
  <si>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</si>
  <si>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</si>
  <si>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</si>
  <si>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</si>
  <si>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</si>
  <si>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</si>
  <si>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</si>
  <si>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</si>
  <si>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</si>
  <si>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</si>
  <si>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</si>
  <si>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</si>
  <si>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</si>
  <si>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</si>
  <si>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</si>
  <si>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</si>
  <si>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</si>
  <si>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</si>
  <si>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</si>
  <si>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</si>
  <si>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</si>
  <si>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</si>
  <si>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</si>
  <si>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</si>
  <si>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</si>
  <si>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</si>
  <si>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</si>
  <si>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</si>
  <si>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</si>
  <si>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</si>
  <si>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</si>
  <si>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</si>
  <si>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</si>
  <si>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</si>
  <si>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</si>
  <si>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</si>
  <si>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</si>
  <si>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</si>
  <si>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</si>
  <si>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</si>
  <si>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</si>
  <si>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</si>
  <si>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</si>
  <si>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</si>
  <si>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</si>
  <si>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</si>
  <si>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</si>
  <si>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</si>
  <si>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</si>
  <si>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</si>
  <si>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</si>
  <si>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</si>
  <si>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</si>
  <si>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</si>
  <si>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</si>
  <si>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</si>
  <si>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</si>
  <si>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</si>
  <si>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</si>
  <si>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</si>
  <si>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</si>
  <si>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</si>
  <si>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</si>
  <si>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</si>
  <si>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</si>
  <si>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</si>
  <si>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</si>
  <si>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</si>
  <si>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</si>
  <si>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</si>
  <si>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</si>
  <si>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</si>
  <si>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</si>
  <si>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</si>
  <si>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</si>
  <si>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</si>
  <si>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</si>
  <si>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</si>
  <si>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</si>
  <si>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</si>
  <si>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</si>
  <si>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</si>
  <si>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</si>
  <si>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</si>
  <si>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</si>
  <si>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</si>
  <si>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</si>
  <si>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</si>
  <si>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</si>
  <si>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</si>
  <si>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</si>
  <si>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</si>
  <si>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</si>
  <si>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</si>
  <si>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</si>
  <si>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</si>
  <si>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</si>
  <si>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</si>
  <si>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</si>
  <si>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</si>
  <si>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</si>
  <si>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</si>
  <si>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</si>
  <si>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</si>
  <si>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</si>
  <si>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</si>
  <si>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</si>
  <si>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</si>
  <si>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</si>
  <si>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</si>
  <si>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</si>
  <si>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</si>
  <si>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</si>
  <si>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</si>
  <si>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</si>
  <si>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</si>
  <si>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</si>
  <si>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</si>
  <si>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</si>
  <si>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</si>
  <si>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</si>
  <si>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</si>
  <si>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</si>
  <si>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</si>
  <si>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</si>
  <si>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</si>
  <si>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</si>
  <si>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</si>
  <si>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</si>
  <si>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</si>
  <si>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</si>
  <si>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</si>
  <si>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</si>
  <si>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</si>
  <si>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</si>
  <si>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</si>
  <si>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</si>
  <si>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</si>
  <si>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</si>
  <si>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</si>
  <si>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</si>
  <si>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</si>
  <si>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</si>
  <si>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</si>
  <si>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</si>
  <si>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</si>
  <si>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</si>
  <si>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</si>
  <si>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</si>
  <si>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</si>
  <si>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</si>
  <si>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</si>
  <si>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</si>
  <si>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</si>
  <si>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</si>
  <si>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</si>
  <si>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</si>
  <si>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</si>
  <si>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</si>
  <si>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</si>
  <si>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</si>
  <si>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</si>
  <si>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</si>
  <si>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</si>
  <si>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</si>
  <si>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</si>
  <si>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</si>
  <si>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</si>
  <si>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</si>
  <si>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</si>
  <si>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</si>
  <si>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</si>
  <si>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</si>
  <si>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</si>
  <si>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</si>
  <si>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</si>
  <si>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</si>
  <si>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</si>
  <si>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</si>
  <si>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</si>
  <si>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</si>
  <si>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</si>
  <si>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</si>
  <si>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</si>
  <si>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</si>
  <si>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</si>
  <si>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</si>
  <si>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</si>
  <si>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</si>
  <si>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</si>
  <si>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</si>
  <si>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</si>
  <si>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</si>
  <si>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</si>
  <si>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</si>
  <si>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</si>
  <si>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</si>
  <si>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</si>
  <si>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</si>
  <si>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</si>
  <si>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</si>
  <si>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</si>
  <si>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</si>
  <si>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</si>
  <si>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</si>
  <si>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</si>
  <si>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</si>
  <si>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</si>
  <si>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</si>
  <si>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</si>
  <si>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</si>
  <si>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</si>
  <si>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</si>
  <si>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</si>
  <si>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</si>
  <si>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</si>
  <si>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</si>
  <si>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</si>
  <si>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</si>
  <si>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</si>
  <si>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</si>
  <si>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</si>
  <si>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</si>
  <si>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</si>
  <si>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</si>
  <si>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</si>
  <si>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</si>
  <si>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</si>
  <si>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</si>
  <si>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</si>
  <si>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</si>
  <si>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</si>
  <si>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</si>
  <si>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</si>
  <si>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</si>
  <si>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</si>
  <si>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</si>
  <si>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</si>
  <si>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</si>
  <si>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</si>
  <si>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</si>
  <si>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</si>
  <si>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</si>
  <si>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</si>
  <si>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</si>
  <si>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</si>
  <si>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</si>
  <si>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</si>
  <si>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</si>
  <si>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</si>
  <si>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</si>
  <si>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</si>
  <si>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</si>
  <si>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</si>
  <si>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</si>
  <si>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</si>
  <si>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</si>
  <si>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</si>
  <si>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</si>
  <si>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</si>
  <si>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</si>
  <si>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</si>
  <si>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</si>
  <si>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</si>
  <si>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</si>
  <si>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</si>
  <si>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</si>
  <si>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</si>
  <si>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</si>
  <si>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</si>
  <si>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</si>
  <si>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</si>
  <si>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</si>
  <si>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</si>
  <si>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</si>
  <si>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</si>
  <si>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</si>
  <si>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</si>
  <si>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</si>
  <si>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</si>
  <si>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</si>
  <si>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</si>
  <si>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</si>
  <si>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</si>
  <si>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</si>
  <si>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</si>
  <si>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</si>
  <si>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</si>
  <si>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</si>
  <si>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</si>
  <si>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</si>
  <si>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</si>
  <si>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</si>
  <si>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</si>
  <si>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</si>
  <si>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</si>
  <si>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</si>
  <si>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</si>
  <si>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</si>
  <si>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</si>
  <si>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</si>
  <si>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</si>
  <si>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</si>
  <si>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</si>
  <si>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</si>
  <si>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</si>
  <si>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</si>
  <si>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</si>
  <si>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</si>
  <si>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</si>
  <si>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</si>
  <si>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</si>
  <si>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</si>
  <si>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</si>
  <si>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</si>
  <si>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</si>
  <si>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</si>
  <si>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</si>
  <si>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</si>
  <si>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</si>
  <si>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</si>
  <si>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</si>
  <si>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</si>
  <si>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</si>
  <si>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</si>
  <si>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</si>
  <si>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</si>
  <si>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</si>
  <si>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</si>
  <si>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</si>
  <si>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</si>
  <si>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</si>
  <si>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</si>
  <si>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</si>
  <si>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</si>
  <si>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</si>
  <si>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</si>
  <si>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</si>
  <si>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</si>
  <si>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</si>
  <si>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</si>
  <si>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</si>
  <si>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</si>
  <si>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</si>
  <si>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</si>
  <si>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</si>
  <si>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</si>
  <si>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</si>
  <si>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</si>
  <si>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</si>
  <si>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</si>
  <si>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</si>
  <si>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</si>
  <si>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</si>
  <si>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</si>
  <si>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</si>
  <si>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</si>
  <si>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</si>
  <si>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</si>
  <si>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</si>
  <si>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</si>
  <si>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</si>
  <si>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</si>
  <si>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</si>
  <si>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</si>
  <si>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</si>
  <si>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</si>
  <si>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</si>
  <si>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</si>
  <si>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</si>
  <si>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</si>
  <si>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</si>
  <si>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</si>
  <si>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</si>
  <si>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</si>
  <si>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</si>
  <si>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</si>
  <si>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</si>
  <si>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</si>
  <si>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</si>
  <si>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</si>
  <si>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</si>
  <si>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</si>
  <si>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</si>
  <si>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</si>
  <si>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</si>
  <si>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</si>
  <si>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</si>
  <si>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</si>
  <si>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</si>
  <si>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</si>
  <si>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</si>
  <si>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</si>
  <si>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</si>
  <si>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</si>
  <si>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</si>
  <si>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</si>
  <si>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</si>
  <si>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</si>
  <si>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</si>
  <si>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</si>
  <si>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</si>
  <si>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</si>
  <si>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</si>
  <si>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</si>
  <si>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</si>
  <si>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</si>
  <si>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</si>
  <si>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</si>
  <si>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</si>
  <si>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</si>
  <si>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</si>
  <si>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</si>
  <si>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</si>
  <si>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</si>
  <si>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</si>
  <si>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</si>
  <si>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</si>
  <si>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</si>
  <si>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</si>
  <si>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</si>
  <si>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</si>
  <si>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</si>
  <si>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</si>
  <si>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</si>
  <si>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</si>
  <si>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</si>
  <si>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</si>
  <si>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</si>
  <si>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</si>
  <si>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</si>
  <si>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</si>
  <si>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</si>
  <si>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</si>
  <si>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</si>
  <si>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</si>
  <si>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</si>
  <si>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</si>
  <si>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</si>
  <si>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</si>
  <si>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</si>
  <si>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</si>
  <si>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</si>
  <si>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</si>
  <si>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</si>
  <si>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</si>
  <si>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</si>
  <si>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</si>
  <si>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</si>
  <si>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</si>
  <si>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</si>
  <si>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</si>
  <si>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</si>
  <si>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</si>
  <si>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</si>
  <si>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</si>
  <si>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</si>
  <si>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</si>
  <si>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</si>
  <si>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</si>
  <si>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</si>
  <si>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</si>
  <si>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</si>
  <si>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</si>
  <si>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</si>
  <si>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</si>
  <si>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</si>
  <si>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</si>
  <si>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</si>
  <si>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</si>
  <si>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</si>
  <si>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</si>
  <si>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</si>
  <si>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</si>
  <si>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</si>
  <si>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</si>
  <si>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</si>
  <si>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</si>
  <si>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</si>
  <si>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</si>
  <si>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</si>
  <si>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</si>
  <si>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</si>
  <si>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</si>
  <si>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</si>
  <si>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</si>
  <si>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</si>
  <si>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</si>
  <si>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</si>
  <si>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</si>
  <si>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</si>
  <si>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</si>
  <si>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</si>
  <si>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</si>
  <si>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</si>
  <si>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</si>
  <si>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</si>
  <si>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</si>
  <si>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</si>
  <si>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</si>
  <si>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</si>
  <si>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</si>
  <si>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</si>
  <si>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</si>
  <si>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</si>
  <si>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</si>
  <si>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</si>
  <si>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</si>
  <si>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</si>
  <si>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</si>
  <si>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</si>
  <si>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</si>
  <si>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</si>
  <si>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</si>
  <si>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</si>
  <si>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</si>
  <si>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</si>
  <si>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</si>
  <si>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</si>
  <si>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</si>
  <si>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</si>
  <si>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</si>
  <si>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</si>
  <si>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</si>
  <si>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</si>
  <si>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</si>
  <si>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</si>
  <si>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</si>
  <si>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</si>
  <si>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</si>
  <si>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</si>
  <si>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</si>
  <si>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</si>
  <si>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</si>
  <si>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</si>
  <si>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</si>
  <si>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</si>
  <si>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</si>
  <si>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</si>
  <si>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</si>
  <si>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</si>
  <si>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</si>
  <si>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</si>
  <si>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</si>
  <si>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</si>
  <si>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</si>
  <si>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</si>
  <si>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</si>
  <si>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</si>
  <si>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</si>
  <si>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</si>
  <si>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</si>
  <si>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</si>
  <si>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</si>
  <si>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</si>
  <si>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</si>
  <si>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</si>
  <si>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</si>
  <si>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</si>
  <si>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</si>
  <si>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</si>
  <si>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</si>
  <si>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</si>
  <si>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</si>
  <si>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</si>
  <si>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</si>
  <si>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</si>
  <si>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</si>
  <si>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</si>
  <si>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</si>
  <si>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</si>
  <si>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</si>
  <si>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</si>
  <si>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</si>
  <si>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</si>
  <si>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</si>
  <si>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</si>
  <si>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</si>
  <si>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</si>
  <si>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</si>
  <si>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</si>
  <si>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</si>
  <si>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</si>
  <si>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</si>
  <si>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</si>
  <si>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</si>
  <si>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</si>
  <si>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</si>
  <si>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</si>
  <si>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</si>
  <si>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</si>
  <si>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</si>
  <si>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</si>
  <si>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</si>
  <si>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</si>
  <si>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</si>
  <si>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</si>
  <si>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</si>
  <si>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</si>
  <si>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</si>
  <si>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</si>
  <si>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</si>
  <si>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</si>
  <si>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</si>
  <si>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</si>
  <si>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</si>
  <si>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</si>
  <si>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</si>
  <si>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</si>
  <si>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</si>
  <si>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</si>
  <si>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</si>
  <si>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</si>
  <si>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</si>
  <si>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</si>
  <si>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</si>
  <si>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</si>
  <si>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</si>
  <si>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</si>
  <si>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</si>
  <si>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</si>
  <si>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</si>
  <si>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</si>
  <si>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</si>
  <si>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</si>
  <si>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</si>
  <si>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</si>
  <si>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</si>
  <si>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</si>
  <si>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</si>
  <si>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</si>
  <si>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</si>
  <si>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</si>
  <si>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</si>
  <si>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</si>
  <si>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</si>
  <si>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</si>
  <si>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</si>
  <si>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</si>
  <si>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</si>
  <si>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</si>
  <si>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</si>
  <si>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</si>
  <si>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</si>
  <si>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</si>
  <si>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</si>
  <si>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</si>
  <si>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</si>
  <si>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</si>
  <si>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</si>
  <si>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</si>
  <si>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</si>
  <si>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</si>
  <si>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</si>
  <si>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</si>
  <si>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</si>
  <si>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</si>
  <si>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</si>
  <si>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</si>
  <si>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</si>
  <si>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</si>
  <si>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</si>
  <si>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</si>
  <si>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</si>
  <si>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</si>
  <si>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</si>
  <si>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</si>
  <si>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</si>
  <si>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</si>
  <si>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</si>
  <si>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</si>
  <si>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</si>
  <si>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</si>
  <si>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</si>
  <si>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</si>
  <si>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</si>
  <si>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</si>
  <si>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</si>
  <si>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</si>
  <si>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</si>
  <si>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</si>
  <si>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</si>
  <si>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</si>
  <si>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</si>
  <si>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</si>
  <si>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</si>
  <si>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</si>
  <si>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</si>
  <si>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</si>
  <si>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</si>
  <si>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</si>
  <si>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</si>
  <si>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</si>
  <si>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</si>
  <si>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</si>
  <si>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</si>
  <si>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</si>
  <si>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</si>
  <si>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</si>
  <si>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</si>
  <si>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</si>
  <si>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</si>
  <si>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</si>
  <si>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</si>
  <si>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</si>
  <si>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</si>
  <si>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</si>
  <si>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</si>
  <si>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</si>
  <si>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</si>
  <si>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</si>
  <si>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</si>
  <si>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</si>
  <si>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</si>
  <si>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</si>
  <si>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</si>
  <si>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</si>
  <si>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</si>
  <si>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</si>
  <si>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</si>
  <si>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</si>
  <si>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</si>
  <si>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</si>
  <si>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</si>
  <si>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</si>
  <si>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</si>
  <si>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</si>
  <si>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</si>
  <si>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</si>
  <si>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</si>
  <si>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</si>
  <si>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</si>
  <si>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</si>
  <si>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</si>
  <si>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</si>
  <si>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</si>
  <si>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</si>
  <si>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</si>
  <si>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</si>
  <si>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</si>
  <si>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</si>
  <si>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</si>
  <si>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</si>
  <si>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</si>
  <si>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</si>
  <si>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</si>
  <si>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</si>
  <si>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</si>
  <si>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</si>
  <si>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</si>
  <si>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</si>
  <si>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</si>
  <si>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</si>
  <si>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</si>
  <si>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</si>
  <si>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</si>
  <si>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</si>
  <si>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</si>
  <si>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</si>
  <si>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</si>
  <si>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</si>
  <si>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</si>
  <si>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</si>
  <si>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</si>
  <si>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</si>
  <si>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</si>
  <si>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</si>
  <si>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</si>
  <si>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</si>
  <si>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</si>
  <si>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</si>
  <si>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</si>
  <si>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</si>
  <si>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</si>
  <si>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</si>
  <si>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</si>
  <si>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</si>
  <si>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</si>
  <si>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</si>
  <si>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</si>
  <si>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</si>
  <si>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</si>
  <si>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</si>
  <si>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</si>
  <si>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</si>
  <si>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</si>
  <si>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</si>
  <si>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</si>
  <si>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</si>
  <si>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</si>
  <si>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</si>
  <si>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</si>
  <si>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</si>
  <si>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</si>
  <si>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</si>
  <si>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</si>
  <si>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</si>
  <si>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</si>
  <si>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</si>
  <si>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</si>
  <si>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</si>
  <si>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</si>
  <si>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</si>
  <si>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</si>
  <si>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</si>
  <si>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</si>
  <si>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</si>
  <si>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</si>
  <si>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</si>
  <si>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</si>
  <si>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</si>
  <si>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</si>
  <si>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</si>
  <si>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</si>
  <si>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</si>
  <si>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</si>
  <si>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</si>
  <si>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</si>
  <si>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</si>
  <si>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</si>
  <si>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</si>
  <si>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</si>
  <si>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</si>
  <si>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</si>
  <si>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</si>
  <si>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</si>
  <si>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</si>
  <si>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</si>
  <si>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</si>
  <si>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</si>
  <si>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</si>
  <si>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</si>
  <si>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</si>
  <si>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</si>
  <si>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</si>
  <si>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</si>
  <si>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</si>
  <si>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</si>
  <si>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</si>
  <si>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</si>
  <si>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</si>
  <si>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</si>
  <si>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</si>
  <si>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</si>
  <si>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</si>
  <si>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</si>
  <si>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</si>
  <si>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</si>
  <si>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</si>
  <si>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</si>
  <si>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</si>
  <si>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</si>
  <si>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</si>
  <si>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</si>
  <si>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</si>
  <si>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</si>
  <si>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</si>
  <si>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</si>
  <si>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</si>
  <si>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</si>
  <si>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</si>
  <si>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</si>
  <si>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</si>
  <si>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</si>
  <si>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</si>
  <si>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</si>
  <si>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</si>
  <si>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</si>
  <si>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</si>
  <si>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</si>
  <si>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</si>
  <si>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</si>
  <si>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</si>
  <si>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</si>
  <si>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</si>
  <si>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</si>
  <si>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</si>
  <si>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</si>
  <si>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</si>
  <si>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</si>
  <si>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</si>
  <si>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</si>
  <si>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</si>
  <si>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</si>
  <si>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</si>
  <si>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</si>
  <si>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</si>
  <si>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</si>
  <si>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</si>
  <si>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</si>
  <si>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</si>
  <si>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</si>
  <si>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</si>
  <si>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</si>
  <si>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</si>
  <si>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</si>
  <si>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</si>
  <si>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</si>
  <si>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</si>
  <si>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</si>
  <si>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</si>
  <si>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</si>
  <si>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</si>
  <si>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</si>
  <si>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</si>
  <si>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</si>
  <si>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</si>
  <si>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</si>
  <si>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</si>
  <si>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</si>
  <si>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</si>
  <si>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</si>
  <si>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</si>
  <si>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</si>
  <si>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</si>
  <si>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</si>
  <si>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</si>
  <si>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</si>
  <si>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</si>
  <si>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</si>
  <si>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</si>
  <si>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</si>
  <si>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</si>
  <si>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</si>
  <si>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</si>
  <si>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</si>
  <si>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</si>
  <si>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</si>
  <si>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</si>
  <si>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</si>
  <si>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</si>
  <si>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</si>
  <si>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</si>
  <si>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</si>
  <si>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</si>
  <si>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</si>
  <si>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</si>
  <si>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</si>
  <si>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</si>
  <si>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</si>
  <si>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</si>
  <si>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</si>
  <si>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</si>
  <si>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</si>
  <si>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</si>
  <si>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</si>
  <si>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</si>
  <si>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</si>
  <si>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</si>
  <si>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</si>
  <si>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</si>
  <si>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</si>
  <si>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</si>
  <si>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</si>
  <si>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</si>
  <si>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</si>
  <si>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</si>
  <si>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</si>
  <si>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</si>
  <si>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</si>
  <si>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</si>
  <si>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</si>
  <si>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</si>
  <si>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</si>
  <si>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</si>
  <si>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</si>
  <si>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</si>
  <si>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</si>
  <si>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</si>
  <si>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</si>
  <si>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</si>
  <si>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</si>
  <si>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</si>
  <si>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</si>
  <si>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</si>
  <si>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</si>
  <si>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</si>
  <si>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</si>
  <si>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</si>
  <si>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</si>
  <si>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</si>
  <si>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</si>
  <si>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</si>
  <si>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</si>
  <si>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</si>
  <si>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</si>
  <si>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</si>
  <si>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</si>
  <si>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</si>
  <si>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</si>
  <si>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</si>
  <si>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</si>
  <si>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</si>
  <si>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</si>
  <si>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</si>
  <si>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</si>
  <si>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</si>
  <si>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</si>
  <si>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</si>
  <si>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</si>
  <si>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</si>
  <si>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</si>
  <si>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</si>
  <si>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</si>
  <si>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</si>
  <si>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</si>
  <si>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</si>
  <si>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</si>
  <si>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</si>
  <si>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</si>
  <si>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</si>
  <si>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</si>
  <si>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</si>
  <si>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</si>
  <si>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</si>
  <si>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</si>
  <si>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</si>
  <si>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</si>
  <si>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</si>
  <si>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</si>
  <si>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</si>
  <si>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</si>
  <si>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</si>
  <si>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</si>
  <si>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</si>
  <si>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</si>
  <si>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</si>
  <si>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</si>
  <si>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</si>
  <si>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</si>
  <si>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</si>
  <si>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</si>
  <si>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</si>
  <si>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</si>
  <si>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</si>
  <si>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</si>
  <si>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</si>
  <si>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</si>
  <si>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</si>
  <si>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</si>
  <si>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</si>
  <si>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</si>
  <si>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</si>
  <si>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</si>
  <si>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</si>
  <si>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</si>
  <si>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</si>
  <si>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</si>
  <si>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</si>
  <si>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</si>
  <si>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</si>
  <si>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</si>
  <si>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</si>
  <si>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</si>
  <si>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</si>
  <si>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</si>
  <si>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</si>
  <si>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</si>
  <si>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</si>
  <si>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</si>
  <si>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</si>
  <si>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</si>
  <si>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</si>
  <si>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</si>
  <si>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</si>
  <si>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</si>
  <si>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</si>
  <si>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</si>
  <si>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</si>
  <si>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</si>
  <si>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</si>
  <si>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</si>
  <si>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</si>
  <si>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</si>
  <si>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</si>
  <si>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</si>
  <si>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</si>
  <si>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</si>
  <si>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</si>
  <si>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</si>
  <si>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</si>
  <si>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</si>
  <si>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</si>
  <si>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</si>
  <si>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</si>
  <si>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</si>
  <si>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</si>
  <si>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</si>
  <si>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</si>
  <si>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</si>
  <si>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</si>
  <si>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</si>
  <si>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</si>
  <si>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</si>
  <si>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</si>
  <si>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</si>
  <si>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</si>
  <si>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</si>
  <si>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</si>
  <si>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</si>
  <si>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</si>
  <si>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</si>
  <si>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</si>
  <si>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</si>
  <si>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</si>
  <si>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</si>
  <si>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</si>
  <si>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</si>
  <si>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</si>
  <si>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</si>
  <si>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</si>
  <si>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</si>
  <si>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</si>
  <si>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</si>
  <si>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</si>
  <si>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</si>
  <si>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</si>
  <si>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</si>
  <si>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</si>
  <si>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</si>
  <si>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</si>
  <si>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</si>
  <si>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</si>
  <si>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</si>
  <si>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</si>
  <si>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</si>
  <si>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</si>
  <si>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</si>
  <si>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</si>
  <si>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</si>
  <si>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</si>
  <si>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</si>
  <si>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</si>
  <si>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</si>
  <si>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</si>
  <si>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</si>
  <si>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</si>
  <si>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</si>
  <si>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</si>
  <si>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</si>
  <si>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</si>
  <si>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</si>
  <si>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</si>
  <si>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</si>
  <si>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</si>
  <si>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</si>
  <si>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</si>
  <si>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</si>
  <si>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</si>
  <si>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</si>
  <si>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</si>
  <si>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</si>
  <si>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</si>
  <si>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</si>
  <si>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</si>
  <si>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</si>
  <si>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</si>
  <si>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</si>
  <si>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</si>
  <si>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</si>
  <si>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</si>
  <si>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</si>
  <si>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</si>
  <si>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</si>
  <si>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</si>
  <si>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</si>
  <si>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</si>
  <si>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</si>
  <si>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</si>
  <si>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</si>
  <si>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</si>
  <si>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</si>
  <si>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</si>
  <si>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</si>
  <si>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</si>
  <si>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</si>
  <si>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</si>
  <si>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</si>
  <si>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</si>
  <si>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</si>
  <si>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</si>
  <si>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</si>
  <si>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</si>
  <si>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</si>
  <si>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</si>
  <si>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</si>
  <si>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</si>
  <si>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</si>
  <si>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</si>
  <si>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</si>
  <si>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</si>
  <si>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</si>
  <si>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</si>
  <si>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</si>
  <si>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</si>
  <si>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</si>
  <si>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</si>
  <si>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</si>
  <si>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</si>
  <si>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</si>
  <si>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</si>
  <si>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</si>
  <si>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</si>
  <si>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</si>
  <si>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</si>
  <si>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</si>
  <si>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</si>
  <si>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</si>
  <si>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</si>
  <si>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</si>
  <si>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</si>
  <si>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</si>
  <si>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</si>
  <si>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</si>
  <si>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</si>
  <si>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</si>
  <si>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</si>
  <si>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</si>
  <si>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</si>
  <si>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</si>
  <si>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</si>
  <si>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</si>
  <si>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</si>
  <si>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</si>
  <si>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</si>
  <si>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</si>
  <si>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</si>
  <si>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</si>
  <si>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</si>
  <si>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</si>
  <si>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</si>
  <si>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</si>
  <si>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</si>
  <si>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</si>
  <si>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</si>
  <si>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</si>
  <si>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</si>
  <si>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</si>
  <si>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</si>
  <si>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</si>
  <si>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</si>
  <si>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</si>
  <si>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</si>
  <si>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</si>
  <si>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</si>
  <si>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</si>
  <si>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</si>
  <si>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</si>
  <si>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</si>
  <si>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</si>
  <si>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</si>
  <si>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</si>
  <si>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</si>
  <si>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</si>
  <si>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</si>
  <si>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</si>
  <si>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</si>
  <si>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</si>
  <si>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</si>
  <si>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</si>
  <si>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</si>
  <si>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</si>
  <si>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</si>
  <si>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</si>
  <si>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</si>
  <si>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</si>
  <si>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</si>
  <si>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</si>
  <si>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</si>
  <si>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</si>
  <si>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</si>
  <si>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</si>
  <si>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</si>
  <si>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</si>
  <si>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</si>
  <si>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</si>
  <si>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</si>
  <si>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</si>
  <si>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</si>
  <si>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</si>
  <si>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</si>
  <si>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</si>
  <si>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</si>
  <si>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</si>
  <si>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</si>
  <si>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</si>
  <si>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</si>
  <si>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</si>
  <si>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</si>
  <si>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</si>
  <si>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</si>
  <si>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</si>
  <si>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</si>
  <si>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</si>
  <si>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</si>
  <si>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</si>
  <si>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</si>
  <si>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</si>
  <si>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</si>
  <si>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</si>
  <si>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</si>
  <si>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</si>
  <si>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</si>
  <si>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</si>
  <si>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</si>
  <si>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</si>
  <si>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</si>
  <si>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</si>
  <si>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</si>
  <si>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</si>
  <si>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</si>
  <si>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</si>
  <si>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</si>
  <si>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</si>
  <si>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</si>
  <si>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</si>
  <si>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</si>
  <si>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</si>
  <si>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</si>
  <si>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</si>
  <si>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</si>
  <si>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</si>
  <si>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</si>
  <si>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</si>
  <si>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</si>
  <si>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</si>
  <si>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</si>
  <si>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</si>
  <si>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</si>
  <si>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</si>
  <si>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</si>
  <si>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</si>
  <si>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</si>
  <si>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</si>
  <si>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</si>
  <si>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</si>
  <si>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</si>
  <si>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</si>
  <si>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</si>
  <si>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</si>
  <si>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</si>
  <si>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</si>
  <si>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</si>
  <si>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</si>
  <si>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</si>
  <si>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</si>
  <si>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</si>
  <si>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</si>
  <si>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</si>
  <si>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</si>
  <si>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</si>
  <si>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</si>
  <si>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</si>
  <si>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</si>
  <si>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</si>
  <si>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</si>
  <si>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</si>
  <si>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</si>
  <si>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</si>
  <si>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</si>
  <si>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</si>
  <si>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</si>
  <si>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</si>
  <si>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</si>
  <si>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</si>
  <si>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</si>
  <si>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</si>
  <si>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</si>
  <si>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</si>
  <si>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</si>
  <si>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</si>
  <si>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</si>
  <si>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</si>
  <si>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</si>
  <si>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</si>
  <si>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</si>
  <si>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</si>
  <si>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</si>
  <si>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</si>
  <si>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</si>
  <si>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</si>
  <si>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</si>
  <si>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</si>
  <si>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</si>
  <si>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</si>
  <si>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</si>
  <si>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</si>
  <si>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</si>
  <si>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</si>
  <si>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</si>
  <si>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</si>
  <si>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</si>
  <si>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</si>
  <si>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</si>
  <si>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</si>
  <si>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</si>
  <si>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</si>
  <si>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</si>
  <si>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</si>
  <si>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</si>
  <si>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</si>
  <si>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</si>
  <si>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</si>
  <si>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</si>
  <si>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</si>
  <si>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</si>
  <si>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</si>
  <si>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</si>
  <si>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</si>
  <si>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</si>
  <si>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</si>
  <si>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</si>
  <si>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</si>
  <si>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</si>
  <si>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</si>
  <si>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</si>
  <si>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</si>
  <si>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</si>
  <si>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</si>
  <si>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</si>
  <si>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</si>
  <si>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</si>
  <si>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</si>
  <si>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</si>
  <si>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</si>
  <si>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</si>
  <si>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</si>
  <si>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</si>
  <si>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</si>
  <si>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</si>
  <si>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</si>
  <si>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</si>
  <si>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</si>
  <si>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</si>
  <si>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</si>
  <si>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</si>
  <si>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</si>
  <si>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</si>
  <si>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</si>
  <si>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</si>
  <si>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</si>
  <si>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</si>
  <si>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</si>
  <si>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</si>
  <si>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</si>
  <si>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</si>
  <si>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</si>
  <si>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</si>
  <si>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</si>
  <si>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</si>
  <si>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</si>
  <si>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</si>
  <si>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</si>
  <si>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</si>
  <si>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</si>
  <si>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</si>
  <si>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</si>
  <si>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</si>
  <si>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</si>
  <si>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</si>
  <si>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</si>
  <si>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</si>
  <si>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</si>
  <si>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</si>
  <si>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</si>
  <si>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</si>
  <si>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</si>
  <si>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</si>
  <si>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</si>
  <si>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</si>
  <si>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</si>
  <si>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</si>
  <si>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</si>
  <si>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</si>
  <si>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</si>
  <si>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</si>
  <si>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</si>
  <si>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</si>
  <si>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</si>
  <si>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</si>
  <si>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</si>
  <si>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</si>
  <si>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</si>
  <si>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</si>
  <si>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</si>
  <si>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</si>
  <si>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</si>
  <si>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</si>
  <si>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</si>
  <si>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</si>
  <si>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</si>
  <si>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</si>
  <si>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</si>
  <si>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</si>
  <si>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</si>
  <si>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</si>
  <si>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</si>
  <si>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</si>
  <si>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</si>
  <si>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</si>
  <si>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</si>
  <si>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</si>
  <si>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</si>
  <si>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</si>
  <si>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</si>
  <si>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</si>
  <si>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</si>
  <si>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</si>
  <si>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</si>
  <si>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</si>
  <si>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</si>
  <si>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</si>
  <si>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</si>
  <si>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</si>
  <si>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</si>
  <si>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</si>
  <si>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</si>
  <si>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</si>
  <si>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</si>
  <si>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</si>
  <si>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</si>
  <si>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</si>
  <si>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</si>
  <si>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</si>
  <si>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</si>
  <si>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</si>
  <si>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</si>
  <si>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</si>
  <si>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</si>
  <si>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</si>
  <si>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</si>
  <si>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</si>
  <si>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</si>
  <si>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</si>
  <si>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</si>
  <si>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</si>
  <si>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</si>
  <si>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</si>
  <si>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</si>
  <si>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</si>
  <si>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</si>
  <si>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</si>
  <si>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</si>
  <si>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</si>
  <si>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</si>
  <si>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</si>
  <si>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</si>
  <si>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</si>
  <si>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</si>
  <si>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</si>
  <si>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</si>
  <si>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</si>
  <si>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</si>
  <si>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</si>
  <si>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</si>
  <si>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</si>
  <si>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</si>
  <si>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</si>
  <si>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</si>
  <si>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</si>
  <si>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</si>
  <si>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</si>
  <si>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</si>
  <si>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</si>
  <si>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</si>
  <si>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</si>
  <si>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</si>
  <si>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</si>
  <si>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</si>
  <si>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</si>
  <si>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</si>
  <si>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</si>
  <si>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</si>
  <si>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</si>
  <si>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</si>
  <si>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</si>
  <si>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</si>
  <si>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</si>
  <si>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</si>
  <si>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</si>
  <si>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</si>
  <si>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</si>
  <si>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</si>
  <si>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</si>
  <si>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</si>
  <si>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</si>
  <si>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</si>
  <si>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</si>
  <si>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</si>
  <si>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</si>
  <si>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</si>
  <si>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</si>
  <si>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</si>
  <si>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</si>
  <si>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</si>
  <si>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</si>
  <si>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</si>
  <si>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</si>
  <si>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</si>
  <si>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</si>
  <si>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</si>
  <si>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</si>
  <si>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</si>
  <si>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</si>
  <si>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</si>
  <si>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</si>
  <si>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</si>
  <si>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</si>
  <si>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</si>
  <si>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</si>
  <si>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</si>
  <si>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</si>
  <si>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</si>
  <si>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</si>
  <si>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</si>
  <si>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</si>
  <si>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</si>
  <si>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</si>
  <si>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</si>
  <si>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</si>
  <si>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</si>
  <si>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</si>
  <si>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</si>
  <si>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</si>
  <si>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</si>
  <si>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</si>
  <si>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</si>
  <si>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</si>
  <si>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</si>
  <si>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</si>
  <si>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</si>
  <si>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</si>
  <si>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</si>
  <si>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</si>
  <si>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</si>
  <si>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</si>
  <si>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</si>
  <si>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</si>
  <si>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</si>
  <si>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</si>
  <si>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</si>
  <si>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</si>
  <si>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</si>
  <si>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</si>
  <si>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</si>
  <si>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</si>
  <si>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</si>
  <si>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</si>
  <si>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</si>
  <si>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</si>
  <si>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</si>
  <si>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</si>
  <si>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</si>
  <si>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</si>
  <si>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</si>
  <si>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</si>
  <si>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</si>
  <si>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</si>
  <si>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</si>
  <si>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</si>
  <si>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</si>
  <si>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</si>
  <si>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</si>
  <si>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</si>
  <si>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</si>
  <si>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</si>
  <si>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</si>
  <si>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</si>
  <si>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</si>
  <si>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</si>
  <si>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</si>
  <si>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</si>
  <si>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</si>
  <si>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</si>
  <si>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</si>
  <si>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</si>
  <si>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</si>
  <si>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</si>
  <si>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</si>
  <si>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</si>
  <si>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</si>
  <si>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</si>
  <si>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</si>
  <si>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</si>
  <si>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</si>
  <si>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</si>
  <si>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</si>
  <si>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</si>
  <si>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</si>
  <si>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</si>
  <si>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</si>
  <si>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</si>
  <si>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</si>
  <si>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</si>
  <si>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</si>
  <si>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</si>
  <si>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</si>
  <si>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</si>
  <si>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</si>
  <si>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</si>
  <si>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</si>
  <si>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</si>
  <si>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</si>
  <si>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</si>
  <si>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</si>
  <si>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</si>
  <si>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</si>
  <si>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</si>
  <si>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</si>
  <si>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</si>
  <si>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</si>
  <si>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</si>
  <si>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</si>
  <si>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</si>
  <si>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</si>
  <si>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</si>
  <si>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</si>
  <si>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</si>
  <si>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</si>
  <si>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</si>
  <si>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</si>
  <si>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</si>
  <si>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</si>
  <si>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</si>
  <si>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</si>
  <si>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</si>
  <si>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</si>
  <si>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</si>
  <si>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</si>
  <si>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</si>
  <si>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</si>
  <si>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</si>
  <si>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</si>
  <si>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</si>
  <si>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</si>
  <si>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</si>
  <si>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</si>
  <si>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</si>
  <si>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</si>
  <si>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</si>
  <si>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</si>
  <si>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</si>
  <si>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</si>
  <si>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</si>
  <si>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</si>
  <si>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</si>
  <si>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</si>
  <si>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</si>
  <si>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</si>
  <si>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</si>
  <si>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</si>
  <si>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</si>
  <si>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</si>
  <si>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</si>
  <si>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</si>
  <si>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</si>
  <si>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</si>
  <si>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</si>
  <si>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</si>
  <si>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</si>
  <si>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</si>
  <si>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</si>
  <si>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</si>
  <si>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</si>
  <si>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</si>
  <si>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</si>
  <si>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</si>
  <si>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</si>
  <si>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</si>
  <si>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</si>
  <si>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</si>
  <si>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</si>
  <si>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</si>
  <si>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</si>
  <si>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</si>
  <si>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</si>
  <si>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</si>
  <si>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</si>
  <si>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</si>
  <si>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</si>
  <si>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</si>
  <si>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</si>
  <si>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</si>
  <si>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</si>
  <si>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</si>
  <si>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</si>
  <si>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</si>
  <si>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</si>
  <si>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</si>
  <si>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</si>
  <si>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</si>
  <si>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</si>
  <si>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</si>
  <si>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</si>
  <si>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</si>
  <si>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</si>
  <si>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</si>
  <si>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</si>
  <si>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</si>
  <si>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</si>
  <si>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</si>
  <si>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</si>
  <si>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</si>
  <si>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</si>
  <si>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</si>
  <si>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</si>
  <si>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</si>
  <si>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</si>
  <si>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</si>
  <si>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</si>
  <si>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</si>
  <si>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</si>
  <si>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</si>
  <si>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</si>
  <si>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</si>
  <si>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</si>
  <si>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</si>
  <si>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</si>
  <si>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</si>
  <si>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</si>
  <si>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</si>
  <si>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</si>
  <si>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</si>
  <si>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</si>
  <si>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</si>
  <si>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</si>
  <si>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</si>
  <si>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</si>
  <si>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</si>
  <si>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</si>
  <si>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</si>
  <si>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</si>
  <si>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</si>
  <si>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</si>
  <si>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</si>
  <si>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</si>
  <si>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</si>
  <si>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</si>
  <si>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</si>
  <si>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</si>
  <si>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</si>
  <si>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</si>
  <si>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</si>
  <si>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</si>
  <si>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</si>
  <si>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</si>
  <si>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</si>
  <si>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</si>
  <si>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</si>
  <si>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</si>
  <si>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</si>
  <si>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</si>
  <si>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</si>
  <si>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</si>
  <si>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</si>
  <si>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</si>
  <si>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</si>
  <si>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</si>
  <si>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</si>
  <si>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</si>
  <si>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</si>
  <si>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</si>
  <si>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</si>
  <si>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</si>
  <si>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</si>
  <si>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</si>
  <si>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</si>
  <si>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</si>
  <si>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</si>
  <si>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</si>
  <si>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</si>
  <si>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</si>
  <si>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</si>
  <si>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</si>
  <si>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</si>
  <si>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</si>
  <si>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</si>
  <si>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</si>
  <si>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</si>
  <si>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</si>
  <si>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</si>
  <si>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</si>
  <si>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</si>
  <si>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</si>
  <si>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</si>
  <si>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</si>
  <si>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</si>
  <si>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</si>
  <si>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</si>
  <si>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</si>
  <si>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</si>
  <si>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</si>
  <si>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</si>
  <si>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</si>
  <si>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</si>
  <si>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</si>
  <si>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</si>
  <si>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</si>
  <si>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</si>
  <si>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</si>
  <si>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</si>
  <si>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</si>
  <si>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</si>
  <si>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</si>
  <si>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</si>
  <si>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</si>
  <si>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</si>
  <si>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</si>
  <si>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</si>
  <si>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</si>
  <si>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</si>
  <si>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</si>
  <si>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</si>
  <si>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</si>
  <si>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</si>
  <si>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</si>
  <si>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</si>
  <si>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</si>
  <si>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</si>
  <si>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</si>
  <si>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</si>
  <si>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</si>
  <si>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</si>
  <si>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</si>
  <si>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</si>
  <si>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</si>
  <si>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</si>
  <si>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</si>
  <si>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</si>
  <si>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</si>
  <si>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</si>
  <si>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</si>
  <si>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</si>
  <si>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</si>
  <si>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</si>
  <si>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</si>
  <si>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</si>
  <si>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</si>
  <si>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</si>
  <si>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</si>
  <si>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</si>
  <si>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</si>
  <si>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</si>
  <si>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</si>
  <si>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</si>
  <si>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</si>
  <si>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</si>
  <si>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</si>
  <si>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</si>
  <si>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</si>
  <si>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</si>
  <si>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</si>
  <si>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</si>
  <si>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</si>
  <si>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</si>
  <si>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</si>
  <si>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</si>
  <si>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</si>
  <si>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</si>
  <si>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</si>
  <si>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</si>
  <si>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</si>
  <si>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</si>
  <si>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</si>
  <si>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</si>
  <si>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</si>
  <si>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</si>
  <si>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</si>
  <si>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</si>
  <si>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</si>
  <si>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</si>
  <si>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</si>
  <si>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</si>
  <si>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</si>
  <si>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</si>
  <si>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</si>
  <si>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</si>
  <si>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</si>
  <si>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</si>
  <si>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</si>
  <si>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</si>
  <si>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</si>
  <si>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</si>
  <si>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</si>
  <si>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</si>
  <si>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</si>
  <si>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</si>
  <si>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</si>
  <si>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</si>
  <si>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</si>
  <si>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</si>
  <si>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</si>
  <si>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</si>
  <si>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</si>
  <si>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</si>
  <si>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</si>
  <si>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</si>
  <si>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</si>
  <si>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</si>
  <si>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</si>
  <si>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</si>
  <si>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</si>
  <si>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</si>
  <si>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</si>
  <si>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</si>
  <si>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</si>
  <si>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</si>
  <si>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</si>
  <si>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</si>
  <si>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</si>
  <si>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</si>
  <si>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</si>
  <si>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</si>
  <si>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</si>
  <si>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</si>
  <si>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</si>
  <si>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</si>
  <si>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</si>
  <si>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</si>
  <si>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</si>
  <si>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</si>
  <si>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</si>
  <si>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</si>
  <si>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</si>
  <si>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</si>
  <si>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</si>
  <si>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</si>
  <si>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</si>
  <si>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</si>
  <si>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</si>
  <si>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</si>
  <si>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</si>
  <si>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</si>
  <si>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</si>
  <si>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</si>
  <si>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</si>
  <si>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</si>
  <si>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</si>
  <si>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</si>
  <si>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</si>
  <si>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</si>
  <si>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</si>
  <si>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</si>
  <si>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</si>
  <si>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</si>
  <si>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</si>
  <si>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</si>
  <si>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</si>
  <si>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</si>
  <si>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</si>
  <si>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</si>
  <si>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</si>
  <si>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</si>
  <si>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</si>
  <si>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</si>
  <si>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</si>
  <si>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</si>
  <si>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</si>
  <si>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</si>
  <si>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</si>
  <si>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</si>
  <si>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</si>
  <si>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</si>
  <si>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</si>
  <si>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</si>
  <si>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</si>
  <si>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</si>
  <si>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</si>
  <si>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</si>
  <si>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</si>
  <si>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</si>
  <si>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</si>
  <si>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</si>
  <si>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</si>
  <si>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</si>
  <si>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</si>
  <si>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</si>
  <si>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</si>
  <si>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</si>
  <si>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</si>
  <si>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</si>
  <si>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</si>
  <si>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</si>
  <si>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</si>
  <si>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</si>
  <si>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</si>
  <si>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</si>
  <si>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</si>
  <si>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</si>
  <si>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</si>
  <si>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</si>
  <si>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</si>
  <si>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</si>
  <si>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</si>
  <si>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</si>
  <si>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</si>
  <si>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</si>
  <si>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</si>
  <si>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</si>
  <si>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</si>
  <si>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</si>
  <si>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</si>
  <si>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</si>
  <si>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</si>
  <si>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</si>
  <si>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</si>
  <si>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</si>
  <si>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</si>
  <si>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</si>
  <si>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</si>
  <si>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</si>
  <si>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</si>
  <si>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</si>
  <si>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</si>
  <si>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</si>
  <si>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</si>
  <si>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</si>
  <si>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</si>
  <si>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</si>
  <si>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</si>
  <si>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</si>
  <si>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</si>
  <si>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</si>
  <si>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</si>
  <si>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</si>
  <si>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</si>
  <si>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</si>
  <si>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</si>
  <si>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</si>
  <si>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</si>
  <si>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</si>
  <si>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</si>
  <si>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</si>
  <si>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</si>
  <si>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</si>
  <si>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</si>
  <si>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</si>
  <si>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</si>
  <si>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</si>
  <si>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</si>
  <si>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</si>
  <si>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</si>
  <si>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</si>
  <si>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</si>
  <si>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</si>
  <si>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</si>
  <si>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</si>
  <si>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</si>
  <si>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</si>
  <si>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</si>
  <si>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</si>
  <si>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</si>
  <si>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</si>
  <si>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</si>
  <si>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</si>
  <si>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</si>
  <si>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</si>
  <si>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</si>
  <si>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</si>
  <si>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</si>
  <si>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</si>
  <si>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</si>
  <si>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</si>
  <si>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</si>
  <si>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</si>
  <si>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</si>
  <si>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</si>
  <si>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</si>
  <si>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</si>
  <si>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</si>
  <si>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</si>
  <si>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</si>
  <si>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</si>
  <si>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</si>
  <si>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</si>
  <si>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</si>
  <si>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</si>
  <si>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</si>
  <si>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</si>
  <si>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</si>
  <si>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</si>
  <si>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</si>
  <si>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</si>
  <si>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</si>
  <si>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</si>
  <si>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</si>
  <si>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</si>
  <si>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</si>
  <si>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</si>
  <si>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</si>
  <si>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</si>
  <si>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</si>
  <si>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</si>
  <si>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</si>
  <si>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</si>
  <si>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</si>
  <si>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</si>
  <si>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</si>
  <si>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</si>
  <si>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</si>
  <si>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</si>
  <si>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</si>
  <si>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</si>
  <si>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</si>
  <si>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</si>
  <si>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</si>
  <si>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</si>
  <si>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</si>
  <si>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</si>
  <si>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</si>
  <si>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</si>
  <si>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</si>
  <si>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</si>
  <si>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</si>
  <si>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</si>
  <si>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</si>
  <si>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</si>
  <si>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</si>
  <si>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</si>
  <si>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</si>
  <si>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</si>
  <si>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</si>
  <si>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</si>
  <si>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</si>
  <si>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</si>
  <si>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</si>
  <si>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</si>
  <si>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</si>
  <si>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</si>
  <si>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</si>
  <si>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</si>
  <si>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</si>
  <si>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</si>
  <si>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</si>
  <si>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</si>
  <si>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</si>
  <si>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</si>
  <si>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</si>
  <si>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</si>
  <si>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</si>
  <si>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</si>
  <si>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</si>
  <si>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</si>
  <si>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</si>
  <si>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</si>
  <si>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</si>
  <si>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</si>
  <si>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</si>
  <si>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</si>
  <si>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</si>
  <si>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</si>
  <si>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</si>
  <si>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</si>
  <si>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</si>
  <si>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</si>
  <si>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</si>
  <si>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</si>
  <si>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</si>
  <si>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</si>
  <si>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</si>
  <si>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</si>
  <si>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</si>
  <si>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</si>
  <si>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</si>
  <si>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</si>
  <si>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</si>
  <si>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</si>
  <si>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</si>
  <si>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</si>
  <si>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</si>
  <si>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</si>
  <si>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</si>
  <si>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</si>
  <si>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</si>
  <si>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</si>
  <si>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</si>
  <si>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</si>
  <si>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</si>
  <si>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</si>
  <si>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</si>
  <si>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</si>
  <si>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</si>
  <si>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</si>
  <si>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</si>
  <si>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</si>
  <si>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</si>
  <si>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</si>
  <si>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</si>
  <si>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</si>
  <si>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</si>
  <si>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</si>
  <si>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</si>
  <si>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</si>
  <si>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</si>
  <si>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</si>
  <si>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</si>
  <si>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</si>
  <si>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</si>
  <si>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</si>
  <si>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</si>
  <si>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</si>
  <si>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</si>
  <si>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</si>
  <si>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</si>
  <si>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</si>
  <si>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</si>
  <si>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</si>
  <si>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</si>
  <si>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</si>
  <si>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</si>
  <si>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</si>
  <si>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</si>
  <si>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</si>
  <si>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</si>
  <si>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</si>
  <si>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</si>
  <si>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</si>
  <si>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</si>
  <si>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</si>
  <si>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</si>
  <si>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</si>
  <si>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</si>
  <si>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</si>
  <si>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</si>
  <si>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</si>
  <si>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</si>
  <si>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</si>
  <si>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</si>
  <si>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</si>
  <si>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</si>
  <si>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</si>
  <si>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</si>
  <si>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</si>
  <si>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</si>
  <si>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</si>
  <si>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</si>
  <si>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</si>
  <si>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</si>
  <si>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</si>
  <si>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</si>
  <si>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</si>
  <si>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</si>
  <si>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</si>
  <si>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</si>
  <si>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</si>
  <si>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</si>
  <si>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</si>
  <si>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</si>
  <si>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</si>
  <si>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</si>
  <si>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</si>
  <si>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</si>
  <si>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</si>
  <si>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</si>
  <si>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</si>
  <si>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</si>
  <si>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</si>
  <si>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</si>
  <si>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</si>
  <si>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</si>
  <si>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</si>
  <si>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</si>
  <si>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</si>
  <si>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</si>
  <si>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</si>
  <si>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</si>
  <si>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</si>
  <si>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</si>
  <si>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</si>
  <si>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</si>
  <si>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</si>
  <si>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</si>
  <si>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</si>
  <si>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</si>
  <si>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</si>
  <si>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</si>
  <si>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</si>
  <si>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</si>
  <si>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</si>
  <si>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</si>
  <si>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</si>
  <si>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</si>
  <si>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</si>
  <si>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</si>
  <si>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</si>
  <si>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</si>
  <si>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</si>
  <si>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</si>
  <si>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</si>
  <si>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</si>
  <si>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</si>
  <si>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</si>
  <si>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</si>
  <si>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</si>
  <si>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</si>
  <si>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</si>
  <si>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</si>
  <si>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</si>
  <si>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</si>
  <si>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</si>
  <si>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</si>
  <si>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</si>
  <si>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</si>
  <si>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</si>
  <si>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</si>
  <si>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</si>
  <si>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</si>
  <si>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</si>
  <si>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</si>
  <si>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</si>
  <si>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</si>
  <si>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</si>
  <si>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</si>
  <si>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</si>
  <si>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</si>
  <si>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</si>
  <si>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</si>
  <si>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</si>
  <si>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</si>
  <si>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</si>
  <si>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</si>
  <si>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</si>
  <si>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</si>
  <si>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</si>
  <si>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</si>
  <si>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</si>
  <si>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</si>
  <si>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</si>
  <si>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</si>
  <si>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</si>
  <si>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</si>
  <si>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</si>
  <si>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</si>
  <si>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</si>
  <si>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</si>
  <si>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</si>
  <si>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</si>
  <si>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</si>
  <si>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</si>
  <si>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</si>
  <si>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</si>
  <si>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</si>
  <si>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</si>
  <si>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</si>
  <si>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</si>
  <si>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</si>
  <si>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</si>
  <si>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</si>
  <si>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</si>
  <si>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</si>
  <si>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</si>
  <si>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</si>
  <si>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</si>
  <si>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</si>
  <si>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</si>
  <si>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</si>
  <si>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</si>
  <si>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</si>
  <si>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</si>
  <si>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</si>
  <si>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</si>
  <si>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</si>
  <si>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</si>
  <si>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</si>
  <si>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</si>
  <si>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</si>
  <si>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</si>
  <si>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</si>
  <si>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</si>
  <si>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</si>
  <si>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</si>
  <si>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</si>
  <si>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</si>
  <si>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</si>
  <si>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</si>
  <si>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</si>
  <si>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</si>
  <si>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</si>
  <si>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</si>
  <si>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</si>
  <si>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</si>
  <si>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</si>
  <si>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</si>
  <si>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</si>
  <si>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</si>
  <si>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</si>
  <si>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</si>
  <si>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</si>
  <si>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</si>
  <si>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</si>
  <si>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</si>
  <si>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</si>
  <si>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</si>
  <si>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</si>
  <si>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</si>
  <si>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</si>
  <si>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</si>
  <si>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</si>
  <si>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</si>
  <si>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</si>
  <si>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</si>
  <si>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</si>
  <si>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</si>
  <si>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</si>
  <si>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</si>
  <si>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</si>
  <si>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</si>
  <si>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</si>
  <si>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</si>
  <si>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</si>
  <si>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</si>
  <si>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</si>
  <si>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</si>
  <si>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</si>
  <si>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</si>
  <si>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</si>
  <si>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</si>
  <si>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</si>
  <si>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</si>
  <si>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</si>
  <si>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</si>
  <si>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</si>
  <si>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</si>
  <si>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</si>
  <si>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</si>
  <si>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</si>
  <si>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</si>
  <si>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</si>
  <si>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</si>
  <si>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</si>
  <si>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</si>
  <si>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</si>
  <si>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</si>
  <si>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</si>
  <si>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</si>
  <si>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</si>
  <si>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</si>
  <si>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</si>
  <si>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</si>
  <si>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</si>
  <si>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</si>
  <si>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</si>
  <si>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</si>
  <si>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</si>
  <si>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</si>
  <si>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</si>
  <si>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</si>
  <si>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</si>
  <si>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</si>
  <si>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</si>
  <si>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</si>
  <si>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</si>
  <si>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</si>
  <si>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</si>
  <si>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</si>
  <si>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</si>
  <si>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</si>
  <si>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</si>
  <si>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</si>
  <si>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</si>
  <si>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</si>
  <si>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</si>
  <si>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</si>
  <si>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</si>
  <si>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</si>
  <si>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</si>
  <si>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</si>
  <si>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</si>
  <si>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</si>
  <si>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</si>
  <si>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</si>
  <si>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</si>
  <si>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</si>
  <si>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</si>
  <si>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</si>
  <si>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</si>
  <si>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</si>
  <si>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</si>
  <si>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</si>
  <si>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</si>
  <si>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</si>
  <si>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</si>
  <si>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</si>
  <si>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</si>
  <si>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</si>
  <si>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</si>
  <si>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</si>
  <si>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</si>
  <si>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</si>
  <si>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</si>
  <si>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</si>
  <si>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</si>
  <si>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</si>
  <si>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</si>
  <si>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</si>
  <si>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</si>
  <si>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</si>
  <si>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</si>
  <si>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</si>
  <si>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</si>
  <si>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</si>
  <si>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</si>
  <si>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</si>
  <si>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</si>
  <si>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</si>
  <si>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</si>
  <si>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</si>
  <si>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</si>
  <si>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</si>
  <si>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</si>
  <si>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</si>
  <si>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</si>
  <si>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</si>
  <si>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</si>
  <si>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</si>
  <si>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</si>
  <si>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</si>
  <si>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</si>
  <si>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</si>
  <si>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</si>
  <si>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</si>
  <si>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</si>
  <si>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</si>
  <si>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</si>
  <si>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</si>
  <si>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</si>
  <si>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</si>
  <si>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</si>
  <si>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</si>
  <si>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</si>
  <si>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</si>
  <si>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</si>
  <si>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</si>
  <si>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</si>
  <si>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</si>
  <si>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</si>
  <si>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</si>
  <si>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</si>
  <si>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</si>
  <si>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</si>
  <si>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</si>
  <si>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</si>
  <si>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</si>
  <si>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</si>
  <si>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</si>
  <si>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</si>
  <si>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</si>
  <si>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</si>
  <si>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</si>
  <si>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</si>
  <si>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</si>
  <si>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</si>
  <si>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</si>
  <si>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</si>
  <si>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</si>
  <si>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</si>
  <si>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</si>
  <si>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</si>
  <si>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</si>
  <si>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</si>
  <si>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</si>
  <si>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</si>
  <si>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</si>
  <si>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</si>
  <si>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</si>
  <si>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</si>
  <si>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</si>
  <si>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</si>
  <si>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</si>
  <si>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</si>
  <si>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</si>
  <si>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</si>
  <si>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</si>
  <si>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</si>
  <si>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</si>
  <si>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</si>
  <si>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</si>
  <si>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</si>
  <si>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</si>
  <si>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</si>
  <si>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</si>
  <si>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</si>
  <si>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</si>
  <si>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</si>
  <si>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</si>
  <si>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</si>
  <si>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</si>
  <si>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</si>
  <si>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</si>
  <si>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</si>
  <si>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</si>
  <si>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</si>
  <si>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</si>
  <si>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</si>
  <si>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</si>
  <si>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</si>
  <si>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</si>
  <si>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</si>
  <si>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</si>
  <si>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</si>
  <si>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</si>
  <si>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</si>
  <si>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</si>
  <si>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</si>
  <si>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</si>
  <si>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</si>
  <si>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</si>
  <si>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</si>
  <si>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</si>
  <si>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</si>
  <si>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</si>
  <si>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</si>
  <si>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</si>
  <si>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</si>
  <si>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</si>
  <si>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</si>
  <si>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</si>
  <si>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</si>
  <si>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</si>
  <si>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</si>
  <si>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</si>
  <si>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</si>
  <si>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</si>
  <si>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</si>
  <si>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</si>
  <si>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</si>
  <si>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</si>
  <si>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</si>
  <si>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</si>
  <si>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</si>
  <si>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</si>
  <si>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</si>
  <si>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</si>
  <si>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</si>
  <si>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</si>
  <si>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</si>
  <si>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</si>
  <si>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</si>
  <si>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</si>
  <si>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</si>
  <si>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</si>
  <si>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</si>
  <si>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</si>
  <si>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</si>
  <si>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</si>
  <si>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</si>
  <si>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</si>
  <si>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</si>
  <si>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</si>
  <si>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</si>
  <si>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</si>
  <si>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</si>
  <si>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</si>
  <si>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</si>
  <si>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</si>
  <si>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</si>
  <si>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</si>
  <si>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</si>
  <si>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</si>
  <si>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</si>
  <si>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</si>
  <si>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</si>
  <si>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</si>
  <si>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</si>
  <si>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</si>
  <si>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</si>
  <si>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</si>
  <si>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</si>
  <si>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</si>
  <si>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</si>
  <si>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</si>
  <si>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</si>
  <si>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</si>
  <si>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</si>
  <si>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</si>
  <si>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</si>
  <si>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</si>
  <si>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</si>
  <si>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</si>
  <si>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</si>
  <si>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</si>
  <si>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</si>
  <si>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</si>
  <si>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</si>
  <si>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</si>
  <si>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</si>
  <si>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</si>
  <si>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</si>
  <si>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</si>
  <si>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</si>
  <si>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</si>
  <si>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</si>
  <si>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</si>
  <si>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</si>
  <si>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</si>
  <si>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</si>
  <si>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</si>
  <si>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</si>
  <si>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</si>
  <si>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</si>
  <si>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</si>
  <si>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</si>
  <si>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</si>
  <si>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</si>
  <si>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</si>
  <si>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</si>
  <si>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</si>
  <si>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</si>
  <si>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</si>
  <si>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</si>
  <si>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</si>
  <si>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</si>
  <si>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</si>
  <si>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</si>
  <si>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</si>
  <si>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</si>
  <si>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</si>
  <si>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</si>
  <si>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</si>
  <si>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</si>
  <si>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</si>
  <si>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</si>
  <si>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</si>
  <si>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</si>
  <si>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</si>
  <si>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</si>
  <si>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</si>
  <si>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</si>
  <si>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</si>
  <si>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</si>
  <si>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</si>
  <si>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</si>
  <si>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</si>
  <si>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</si>
  <si>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</si>
  <si>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</si>
  <si>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</si>
  <si>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</si>
  <si>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</si>
  <si>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</si>
  <si>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</si>
  <si>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</si>
  <si>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</si>
  <si>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</si>
  <si>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</si>
  <si>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</si>
  <si>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</si>
  <si>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</si>
  <si>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</si>
  <si>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</si>
  <si>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</si>
  <si>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</si>
  <si>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</si>
  <si>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</si>
  <si>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</si>
  <si>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</si>
  <si>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</si>
  <si>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</si>
  <si>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</si>
  <si>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</si>
  <si>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</si>
  <si>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</si>
  <si>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</si>
  <si>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</si>
  <si>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</si>
  <si>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</si>
  <si>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</si>
  <si>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</si>
  <si>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</si>
  <si>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</si>
  <si>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</si>
  <si>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</si>
  <si>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</si>
  <si>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</si>
  <si>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</si>
  <si>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</si>
  <si>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</si>
  <si>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</si>
  <si>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</si>
  <si>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</si>
  <si>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</si>
  <si>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</si>
  <si>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</si>
  <si>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</si>
  <si>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</si>
  <si>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</si>
  <si>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</si>
  <si>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</si>
  <si>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</si>
  <si>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</si>
  <si>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</si>
  <si>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</si>
  <si>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</si>
  <si>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</si>
  <si>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</si>
  <si>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</si>
  <si>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</si>
  <si>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</si>
  <si>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</si>
  <si>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</si>
  <si>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</si>
  <si>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</si>
  <si>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</si>
  <si>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</si>
  <si>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</si>
  <si>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</si>
  <si>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</si>
  <si>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</si>
  <si>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</si>
  <si>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</si>
  <si>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</si>
  <si>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</si>
  <si>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</si>
  <si>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</si>
  <si>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</si>
  <si>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</si>
  <si>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</si>
  <si>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</si>
  <si>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</si>
  <si>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</si>
  <si>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</si>
  <si>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</si>
  <si>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</si>
  <si>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</si>
  <si>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</si>
  <si>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</si>
  <si>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</si>
  <si>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</si>
  <si>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</si>
  <si>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</si>
  <si>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</si>
  <si>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</si>
  <si>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</si>
  <si>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</si>
  <si>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</si>
  <si>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</si>
  <si>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</si>
  <si>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</si>
  <si>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</si>
  <si>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</si>
  <si>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</si>
  <si>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</si>
  <si>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</si>
  <si>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</si>
  <si>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</si>
  <si>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</si>
  <si>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</si>
  <si>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</si>
  <si>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</si>
  <si>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</si>
  <si>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</si>
  <si>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</si>
  <si>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</si>
  <si>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</si>
  <si>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</si>
  <si>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</si>
  <si>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</si>
  <si>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</si>
  <si>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</si>
  <si>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</si>
  <si>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</si>
  <si>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</si>
  <si>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</si>
  <si>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</si>
  <si>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</si>
  <si>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</si>
  <si>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</si>
  <si>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</si>
  <si>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</si>
  <si>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</si>
  <si>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</si>
  <si>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</si>
  <si>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</si>
  <si>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</si>
  <si>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</si>
  <si>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</si>
  <si>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</si>
  <si>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</si>
  <si>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</si>
  <si>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</si>
  <si>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</si>
  <si>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</si>
  <si>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</si>
  <si>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</si>
  <si>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</si>
  <si>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</si>
  <si>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</si>
  <si>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</si>
  <si>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</si>
  <si>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</si>
  <si>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</si>
  <si>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</si>
  <si>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</si>
  <si>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</si>
  <si>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</si>
  <si>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</si>
  <si>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</si>
  <si>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</si>
  <si>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</si>
  <si>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</si>
  <si>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</si>
  <si>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</si>
  <si>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</si>
  <si>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</si>
  <si>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</si>
  <si>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</si>
  <si>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</si>
  <si>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</si>
  <si>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</si>
  <si>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</si>
  <si>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</si>
  <si>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</si>
  <si>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</si>
  <si>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</si>
  <si>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</si>
  <si>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</si>
  <si>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</si>
  <si>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</si>
  <si>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</si>
  <si>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</si>
  <si>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</si>
  <si>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</si>
  <si>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</si>
  <si>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</si>
  <si>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</si>
  <si>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</si>
  <si>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</si>
  <si>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</si>
  <si>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</si>
  <si>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</si>
  <si>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</si>
  <si>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</si>
  <si>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</si>
  <si>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</si>
  <si>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</si>
  <si>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</si>
  <si>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</si>
  <si>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</si>
  <si>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</si>
  <si>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</si>
  <si>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</si>
  <si>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</si>
  <si>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</si>
  <si>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</si>
  <si>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</si>
  <si>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</si>
  <si>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</si>
  <si>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</si>
  <si>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</si>
  <si>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</si>
  <si>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</si>
  <si>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</si>
  <si>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</si>
  <si>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</si>
  <si>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</si>
  <si>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</si>
  <si>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</si>
  <si>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</si>
  <si>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</si>
  <si>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</si>
  <si>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</si>
  <si>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</si>
  <si>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</si>
  <si>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</si>
  <si>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</si>
  <si>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</si>
  <si>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</si>
  <si>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</si>
  <si>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</si>
  <si>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</si>
  <si>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</si>
  <si>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</si>
  <si>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</si>
  <si>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</si>
  <si>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</si>
  <si>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</si>
  <si>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</si>
  <si>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</si>
  <si>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</si>
  <si>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</si>
  <si>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</si>
  <si>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</si>
  <si>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</si>
  <si>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</si>
  <si>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</si>
  <si>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</si>
  <si>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</si>
  <si>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</si>
  <si>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</si>
  <si>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</si>
  <si>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</si>
  <si>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</si>
  <si>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</si>
  <si>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</si>
  <si>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</si>
  <si>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</si>
  <si>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</si>
  <si>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</si>
  <si>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</si>
  <si>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</si>
  <si>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</si>
  <si>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</si>
  <si>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</si>
  <si>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</si>
  <si>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</si>
  <si>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</si>
  <si>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</si>
  <si>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</si>
  <si>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</si>
  <si>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</si>
  <si>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</si>
  <si>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</si>
  <si>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</si>
  <si>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</si>
  <si>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</si>
  <si>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</si>
  <si>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</si>
  <si>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</si>
  <si>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</si>
  <si>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</si>
  <si>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</si>
  <si>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</si>
  <si>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</si>
  <si>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</si>
  <si>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</si>
  <si>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</si>
  <si>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</si>
  <si>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</si>
  <si>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</si>
  <si>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</si>
  <si>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</si>
  <si>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</si>
  <si>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</si>
  <si>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</si>
  <si>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</si>
  <si>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</si>
  <si>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</si>
  <si>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</si>
  <si>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</si>
  <si>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</si>
  <si>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</si>
  <si>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</si>
  <si>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</si>
  <si>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</si>
  <si>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</si>
  <si>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</si>
  <si>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</si>
  <si>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</si>
  <si>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</si>
  <si>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</si>
  <si>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</si>
  <si>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</si>
  <si>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</si>
  <si>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</si>
  <si>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</si>
  <si>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</si>
  <si>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</si>
  <si>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</si>
  <si>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</si>
  <si>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</si>
  <si>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</si>
  <si>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</si>
  <si>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</si>
  <si>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</si>
  <si>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</si>
  <si>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</si>
  <si>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</si>
  <si>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</si>
  <si>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</si>
  <si>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</si>
  <si>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</si>
  <si>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</si>
  <si>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</si>
  <si>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</si>
  <si>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</si>
  <si>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</si>
  <si>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</si>
  <si>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</si>
  <si>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</si>
  <si>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</si>
  <si>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</si>
  <si>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</si>
  <si>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</si>
  <si>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</si>
  <si>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</si>
  <si>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</si>
  <si>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</si>
  <si>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</si>
  <si>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</si>
  <si>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</si>
  <si>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</si>
  <si>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</si>
  <si>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</si>
  <si>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</si>
  <si>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</si>
  <si>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</si>
  <si>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</si>
  <si>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</si>
  <si>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</si>
  <si>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</si>
  <si>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</si>
  <si>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</si>
  <si>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</si>
  <si>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</si>
  <si>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</si>
  <si>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</si>
  <si>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</si>
  <si>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</si>
  <si>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</si>
  <si>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</si>
  <si>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</si>
  <si>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</si>
  <si>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</si>
  <si>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</si>
  <si>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</si>
  <si>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</si>
  <si>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</si>
  <si>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</si>
  <si>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</si>
  <si>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</si>
  <si>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</si>
  <si>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</si>
  <si>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</si>
  <si>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</si>
  <si>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</si>
  <si>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</si>
  <si>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</si>
  <si>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</si>
  <si>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</si>
  <si>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</si>
  <si>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</si>
  <si>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</si>
  <si>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</si>
  <si>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</si>
  <si>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</si>
  <si>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</si>
  <si>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</si>
  <si>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</si>
  <si>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</si>
  <si>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</si>
  <si>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</si>
  <si>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</si>
  <si>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</si>
  <si>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</si>
  <si>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</si>
  <si>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</si>
  <si>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</si>
  <si>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</si>
  <si>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</si>
  <si>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</si>
  <si>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</si>
  <si>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</si>
  <si>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</si>
  <si>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</si>
  <si>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</si>
  <si>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</si>
  <si>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</si>
  <si>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</si>
  <si>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</si>
  <si>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</si>
  <si>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</si>
  <si>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</si>
  <si>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</si>
  <si>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</si>
  <si>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</si>
  <si>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</si>
  <si>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</si>
  <si>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</si>
  <si>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</si>
  <si>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</si>
  <si>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</si>
  <si>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</si>
  <si>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</si>
  <si>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</si>
  <si>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</si>
  <si>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</si>
  <si>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</si>
  <si>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</si>
  <si>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</si>
  <si>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</si>
  <si>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</si>
  <si>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</si>
  <si>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</si>
  <si>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</si>
  <si>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</si>
  <si>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</si>
  <si>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</si>
  <si>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</si>
  <si>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</si>
  <si>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</si>
  <si>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</si>
  <si>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</si>
  <si>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</si>
  <si>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</si>
  <si>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</si>
  <si>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</si>
  <si>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</si>
  <si>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</si>
  <si>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</si>
  <si>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</si>
  <si>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</si>
  <si>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</si>
  <si>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</si>
  <si>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</si>
  <si>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</si>
  <si>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</si>
  <si>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</si>
  <si>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</si>
  <si>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</si>
  <si>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</si>
  <si>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</si>
  <si>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</si>
  <si>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</si>
  <si>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</si>
  <si>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</si>
  <si>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</si>
  <si>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</si>
  <si>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</si>
  <si>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</si>
  <si>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</si>
  <si>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</si>
  <si>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</si>
  <si>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</si>
  <si>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</si>
  <si>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</si>
  <si>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</si>
  <si>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</si>
  <si>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</si>
  <si>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</si>
  <si>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</si>
  <si>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</si>
  <si>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</si>
  <si>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</si>
  <si>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</si>
  <si>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</si>
  <si>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</si>
  <si>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</si>
  <si>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</si>
  <si>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</si>
  <si>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</si>
  <si>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</si>
  <si>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</si>
  <si>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</si>
  <si>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</si>
  <si>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</si>
  <si>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</si>
  <si>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</si>
  <si>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</si>
  <si>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</si>
  <si>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</si>
  <si>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</si>
  <si>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</si>
  <si>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</si>
  <si>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</si>
  <si>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</si>
  <si>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</si>
  <si>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</si>
  <si>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</si>
  <si>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</si>
  <si>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</si>
  <si>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</si>
  <si>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</si>
  <si>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</si>
  <si>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</si>
  <si>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</si>
  <si>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</si>
  <si>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</si>
  <si>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</si>
  <si>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</si>
  <si>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</si>
  <si>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</si>
  <si>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</si>
  <si>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</si>
  <si>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</si>
  <si>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</si>
  <si>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</si>
  <si>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</si>
  <si>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</si>
  <si>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</si>
  <si>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</si>
  <si>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</si>
  <si>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</si>
  <si>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</si>
  <si>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</si>
  <si>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</si>
  <si>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</si>
  <si>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</si>
  <si>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</si>
  <si>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</si>
  <si>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</si>
  <si>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</si>
  <si>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</si>
  <si>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</si>
  <si>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</si>
  <si>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</si>
  <si>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</si>
  <si>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</si>
  <si>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</si>
  <si>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</si>
  <si>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</si>
  <si>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</si>
  <si>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</si>
  <si>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</si>
  <si>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</si>
  <si>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</si>
  <si>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</si>
  <si>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</si>
  <si>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</si>
  <si>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</si>
  <si>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</si>
  <si>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</si>
  <si>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</si>
  <si>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</si>
  <si>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</si>
  <si>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</si>
  <si>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</si>
  <si>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</si>
  <si>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</si>
  <si>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</si>
  <si>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</si>
  <si>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</si>
  <si>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</si>
  <si>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</si>
  <si>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</si>
  <si>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</si>
  <si>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</si>
  <si>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</si>
  <si>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</si>
  <si>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</si>
  <si>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</si>
  <si>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</si>
  <si>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</si>
  <si>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</si>
  <si>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</si>
  <si>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</si>
  <si>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</si>
  <si>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</si>
  <si>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</si>
  <si>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</si>
  <si>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</si>
  <si>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</si>
  <si>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</si>
  <si>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</si>
  <si>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</si>
  <si>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</si>
  <si>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</si>
  <si>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</si>
  <si>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</si>
  <si>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</si>
  <si>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</si>
  <si>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</si>
  <si>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</si>
  <si>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</si>
  <si>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</si>
  <si>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</si>
  <si>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</si>
  <si>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</si>
  <si>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</si>
  <si>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</si>
  <si>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</si>
  <si>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</si>
  <si>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</si>
  <si>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</si>
  <si>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</si>
  <si>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</si>
  <si>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</si>
  <si>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</si>
  <si>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</si>
  <si>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</si>
  <si>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</si>
  <si>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</si>
  <si>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</si>
  <si>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</si>
  <si>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</si>
  <si>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</si>
  <si>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</si>
  <si>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</si>
  <si>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</si>
  <si>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</si>
  <si>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</si>
  <si>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</si>
  <si>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</si>
  <si>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</si>
  <si>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</si>
  <si>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</si>
  <si>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</si>
  <si>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</si>
  <si>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</si>
  <si>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</si>
  <si>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</si>
  <si>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</si>
  <si>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</si>
  <si>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</si>
  <si>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</si>
  <si>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</si>
  <si>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</si>
  <si>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</si>
  <si>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</si>
  <si>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</si>
  <si>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</si>
  <si>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</si>
  <si>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</si>
  <si>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</si>
  <si>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</si>
  <si>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</si>
  <si>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</si>
  <si>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</si>
  <si>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</si>
  <si>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</si>
  <si>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</si>
  <si>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</si>
  <si>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</si>
  <si>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</si>
  <si>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</si>
  <si>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</si>
  <si>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</si>
  <si>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</si>
  <si>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</si>
  <si>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</si>
  <si>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</si>
  <si>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</si>
  <si>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</si>
  <si>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</si>
  <si>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</si>
  <si>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</si>
  <si>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</si>
  <si>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</si>
  <si>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</si>
  <si>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</si>
  <si>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</si>
  <si>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</si>
  <si>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</si>
  <si>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</si>
  <si>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</si>
  <si>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</si>
  <si>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</si>
  <si>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</si>
  <si>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</si>
  <si>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</si>
  <si>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</si>
  <si>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</si>
  <si>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</si>
  <si>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</si>
  <si>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</si>
  <si>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</si>
  <si>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</si>
  <si>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</si>
  <si>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</si>
  <si>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</si>
  <si>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</si>
  <si>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</si>
  <si>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</si>
  <si>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</si>
  <si>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</si>
  <si>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</si>
  <si>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</si>
  <si>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</si>
  <si>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</si>
  <si>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</si>
  <si>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</si>
  <si>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</si>
  <si>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</si>
  <si>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</si>
  <si>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</si>
  <si>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</si>
  <si>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</si>
  <si>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</si>
  <si>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</si>
  <si>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</si>
  <si>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</si>
  <si>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</si>
  <si>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</si>
  <si>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</si>
  <si>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</si>
  <si>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</si>
  <si>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</si>
  <si>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</si>
  <si>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</si>
  <si>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</si>
  <si>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</si>
  <si>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</si>
  <si>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</si>
  <si>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</si>
  <si>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</si>
  <si>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</si>
  <si>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</si>
  <si>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</si>
  <si>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</si>
  <si>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</si>
  <si>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</si>
  <si>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</si>
  <si>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</si>
  <si>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</si>
  <si>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</si>
  <si>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</si>
  <si>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</si>
  <si>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</si>
  <si>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</si>
  <si>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</si>
  <si>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</si>
  <si>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</si>
  <si>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</si>
  <si>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</si>
  <si>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</si>
  <si>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</si>
  <si>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</si>
  <si>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</si>
  <si>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</si>
  <si>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</si>
  <si>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</si>
  <si>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</si>
  <si>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</si>
  <si>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</si>
  <si>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</si>
  <si>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</si>
  <si>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</si>
  <si>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</si>
  <si>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</si>
  <si>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</si>
  <si>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</si>
  <si>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</si>
  <si>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</si>
  <si>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</si>
  <si>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</si>
  <si>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</si>
  <si>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</si>
  <si>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</si>
  <si>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</si>
  <si>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</si>
  <si>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</si>
  <si>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</si>
  <si>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</si>
  <si>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</si>
  <si>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</si>
  <si>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</si>
  <si>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</si>
  <si>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</si>
  <si>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</si>
  <si>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</si>
  <si>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</si>
  <si>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</si>
  <si>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</si>
  <si>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</si>
  <si>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</si>
  <si>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</si>
  <si>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</si>
  <si>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</si>
  <si>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</si>
  <si>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</si>
  <si>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</si>
  <si>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</si>
  <si>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</si>
  <si>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</si>
  <si>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</si>
  <si>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</si>
  <si>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</si>
  <si>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</si>
  <si>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</si>
  <si>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</si>
  <si>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</si>
  <si>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</si>
  <si>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</si>
  <si>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</si>
  <si>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</si>
  <si>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</si>
  <si>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</si>
  <si>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</si>
  <si>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</si>
  <si>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</si>
  <si>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</si>
  <si>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</si>
  <si>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</si>
  <si>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</si>
  <si>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</si>
  <si>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</si>
  <si>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</si>
  <si>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</si>
  <si>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</si>
  <si>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</si>
  <si>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</si>
  <si>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</si>
  <si>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</si>
  <si>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</si>
  <si>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</si>
  <si>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</si>
  <si>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</si>
  <si>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</si>
  <si>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</si>
  <si>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</si>
  <si>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</si>
  <si>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</si>
  <si>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</si>
  <si>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</si>
  <si>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</si>
  <si>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</si>
  <si>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</si>
  <si>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</si>
  <si>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</si>
  <si>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</si>
  <si>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</si>
  <si>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</si>
  <si>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</si>
  <si>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</si>
  <si>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</si>
  <si>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</si>
  <si>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</si>
  <si>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</si>
  <si>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</si>
  <si>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</si>
  <si>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</si>
  <si>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</si>
  <si>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</si>
  <si>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</si>
  <si>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</si>
  <si>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</si>
  <si>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</si>
  <si>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</si>
  <si>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</si>
  <si>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</si>
  <si>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</si>
  <si>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</si>
  <si>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</si>
  <si>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</si>
  <si>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</si>
  <si>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</si>
  <si>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</si>
  <si>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</si>
  <si>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</si>
  <si>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</si>
  <si>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</si>
  <si>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</si>
  <si>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</si>
  <si>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</si>
  <si>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</si>
  <si>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</si>
  <si>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</si>
  <si>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</si>
  <si>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</si>
  <si>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</si>
  <si>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</si>
  <si>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</si>
  <si>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</si>
  <si>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</si>
  <si>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</si>
  <si>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</si>
  <si>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</si>
  <si>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</si>
  <si>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</si>
  <si>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</si>
  <si>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</si>
  <si>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</si>
  <si>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</si>
  <si>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</si>
  <si>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</si>
  <si>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</si>
  <si>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</si>
  <si>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</si>
  <si>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</si>
  <si>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</si>
  <si>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</si>
  <si>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</si>
  <si>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</si>
  <si>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</si>
  <si>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</si>
  <si>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</si>
  <si>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</si>
  <si>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</si>
  <si>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</si>
  <si>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</si>
  <si>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</si>
  <si>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</si>
  <si>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</si>
  <si>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</si>
  <si>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</si>
  <si>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</si>
  <si>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</si>
  <si>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</si>
  <si>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</si>
  <si>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</si>
  <si>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</si>
  <si>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</si>
  <si>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</si>
  <si>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</si>
  <si>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</si>
  <si>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</si>
  <si>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</si>
  <si>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</si>
  <si>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</si>
  <si>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</si>
  <si>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</si>
  <si>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</si>
  <si>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</si>
  <si>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</si>
  <si>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</si>
  <si>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</si>
  <si>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</si>
  <si>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</si>
  <si>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</si>
  <si>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</si>
  <si>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</si>
  <si>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</si>
  <si>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</si>
  <si>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</si>
  <si>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</si>
  <si>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</si>
  <si>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</si>
  <si>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</si>
  <si>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</si>
  <si>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</si>
  <si>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</si>
  <si>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</si>
  <si>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</si>
  <si>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</si>
  <si>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</si>
  <si>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</si>
  <si>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</si>
  <si>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</si>
  <si>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</si>
  <si>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</si>
  <si>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</si>
  <si>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</si>
  <si>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</si>
  <si>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</si>
  <si>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</si>
  <si>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</si>
  <si>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</si>
  <si>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</si>
  <si>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</si>
  <si>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</si>
  <si>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</si>
  <si>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</si>
  <si>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</si>
  <si>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</si>
  <si>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</si>
  <si>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</si>
  <si>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</si>
  <si>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</si>
  <si>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</si>
  <si>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</si>
  <si>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</si>
  <si>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</si>
  <si>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</si>
  <si>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</si>
  <si>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</si>
  <si>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</si>
  <si>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</si>
  <si>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</si>
  <si>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</si>
  <si>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</si>
  <si>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</si>
  <si>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</si>
  <si>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</si>
  <si>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</si>
  <si>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</si>
  <si>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</si>
  <si>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</si>
  <si>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</si>
  <si>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</si>
  <si>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</si>
  <si>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</si>
  <si>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</si>
  <si>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</si>
  <si>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</si>
  <si>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</si>
  <si>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</si>
  <si>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</si>
  <si>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</si>
  <si>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</si>
  <si>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</si>
  <si>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</si>
  <si>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</si>
  <si>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</si>
  <si>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</si>
  <si>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</si>
  <si>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</si>
  <si>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</si>
  <si>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</si>
  <si>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</si>
  <si>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</si>
  <si>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</si>
  <si>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</si>
  <si>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</si>
  <si>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</si>
  <si>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</si>
  <si>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</si>
  <si>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</si>
  <si>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</si>
  <si>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</si>
  <si>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</si>
  <si>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</si>
  <si>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</si>
  <si>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</si>
  <si>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</si>
  <si>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</si>
  <si>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</si>
  <si>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</si>
  <si>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</si>
  <si>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</si>
  <si>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</si>
  <si>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</si>
  <si>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</si>
  <si>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</si>
  <si>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</si>
  <si>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</si>
  <si>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</si>
  <si>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</si>
  <si>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</si>
  <si>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</si>
  <si>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</si>
  <si>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</si>
  <si>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</si>
  <si>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</si>
  <si>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</si>
  <si>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</si>
  <si>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</si>
  <si>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</si>
  <si>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</si>
  <si>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</si>
  <si>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</si>
  <si>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</si>
  <si>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</si>
  <si>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</si>
  <si>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</si>
  <si>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</si>
  <si>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</si>
  <si>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</si>
  <si>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</si>
  <si>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</si>
  <si>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</si>
  <si>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</si>
  <si>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</si>
  <si>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</si>
  <si>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</si>
  <si>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</si>
  <si>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</si>
  <si>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</si>
  <si>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</si>
  <si>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</si>
  <si>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</si>
  <si>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</si>
  <si>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</si>
  <si>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</si>
  <si>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</si>
  <si>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</si>
  <si>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</si>
  <si>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</si>
  <si>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</si>
  <si>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</si>
  <si>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</si>
  <si>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</si>
  <si>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</si>
  <si>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</si>
  <si>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</si>
  <si>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</si>
  <si>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</si>
  <si>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</si>
  <si>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</si>
  <si>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</si>
  <si>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</si>
  <si>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</si>
  <si>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</si>
  <si>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</si>
  <si>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</si>
  <si>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</si>
  <si>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</si>
  <si>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</si>
  <si>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</si>
  <si>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</si>
  <si>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</si>
  <si>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</si>
  <si>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</si>
  <si>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</si>
  <si>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</si>
  <si>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</si>
  <si>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</si>
  <si>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</si>
  <si>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</si>
  <si>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</si>
  <si>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</si>
  <si>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</si>
  <si>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</si>
  <si>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</si>
  <si>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</si>
  <si>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</si>
  <si>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</si>
  <si>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</si>
  <si>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</si>
  <si>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</si>
  <si>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</si>
  <si>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</si>
  <si>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</si>
  <si>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</si>
  <si>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</si>
  <si>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</si>
  <si>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</si>
  <si>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</si>
  <si>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</si>
  <si>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</si>
  <si>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</si>
  <si>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</si>
  <si>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</si>
  <si>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</si>
  <si>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</si>
  <si>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</si>
  <si>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</si>
  <si>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</si>
  <si>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</si>
  <si>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</si>
  <si>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</si>
  <si>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</si>
  <si>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</si>
  <si>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</si>
  <si>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</si>
  <si>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</si>
  <si>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</si>
  <si>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</si>
  <si>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</si>
  <si>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</si>
  <si>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</si>
  <si>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</si>
  <si>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</si>
  <si>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</si>
  <si>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</si>
  <si>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</si>
  <si>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</si>
  <si>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</si>
  <si>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</si>
  <si>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</si>
  <si>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</si>
  <si>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</si>
  <si>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</si>
  <si>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</si>
  <si>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</si>
  <si>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</si>
  <si>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</si>
  <si>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</si>
  <si>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</si>
  <si>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</si>
  <si>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</si>
  <si>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</si>
  <si>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</si>
  <si>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</si>
  <si>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</si>
  <si>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</si>
  <si>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</si>
  <si>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</si>
  <si>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</si>
  <si>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</si>
  <si>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</si>
  <si>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</si>
  <si>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</si>
  <si>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</si>
  <si>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</si>
  <si>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</si>
  <si>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</si>
  <si>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</si>
  <si>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</si>
  <si>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</si>
  <si>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</si>
  <si>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</si>
  <si>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</si>
  <si>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</si>
  <si>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</si>
  <si>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</si>
  <si>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</si>
  <si>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</si>
  <si>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</si>
  <si>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</si>
  <si>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</si>
  <si>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</si>
  <si>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</si>
  <si>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</si>
  <si>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</si>
  <si>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</si>
  <si>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</si>
  <si>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</si>
  <si>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</si>
  <si>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</si>
  <si>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</si>
  <si>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</si>
  <si>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</si>
  <si>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</si>
  <si>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</si>
  <si>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</si>
  <si>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</si>
  <si>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</si>
  <si>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</si>
  <si>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</si>
  <si>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</si>
  <si>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</si>
  <si>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</si>
  <si>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</si>
  <si>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</si>
  <si>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</si>
  <si>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</si>
  <si>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</si>
  <si>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</si>
  <si>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</si>
  <si>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</si>
  <si>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</si>
  <si>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</si>
  <si>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</si>
  <si>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</si>
  <si>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</si>
  <si>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</si>
  <si>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</si>
  <si>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</si>
  <si>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</si>
  <si>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</si>
  <si>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</si>
  <si>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</si>
  <si>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</si>
  <si>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</si>
  <si>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</si>
  <si>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</si>
  <si>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</si>
  <si>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</si>
  <si>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</si>
  <si>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</si>
  <si>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</si>
  <si>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</si>
  <si>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</si>
  <si>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</si>
  <si>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</si>
  <si>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</si>
  <si>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</si>
  <si>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</si>
  <si>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</si>
  <si>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</si>
  <si>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</si>
  <si>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</si>
  <si>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</si>
  <si>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</si>
  <si>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</si>
  <si>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</si>
  <si>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</si>
  <si>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</si>
  <si>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</si>
  <si>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</si>
  <si>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</si>
  <si>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</si>
  <si>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</si>
  <si>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</si>
  <si>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</si>
  <si>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</si>
  <si>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</si>
  <si>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</si>
  <si>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</si>
  <si>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</si>
  <si>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</si>
  <si>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</si>
  <si>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</si>
  <si>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</si>
  <si>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</si>
  <si>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</si>
  <si>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</si>
  <si>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</si>
  <si>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</si>
  <si>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</si>
  <si>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</si>
  <si>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</si>
  <si>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</si>
  <si>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</si>
  <si>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</si>
  <si>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</si>
  <si>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</si>
  <si>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</si>
  <si>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</si>
  <si>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</si>
  <si>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</si>
  <si>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</si>
  <si>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</si>
  <si>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</si>
  <si>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</si>
  <si>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</si>
  <si>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</si>
  <si>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</si>
  <si>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</si>
  <si>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</si>
  <si>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</si>
  <si>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</si>
  <si>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</si>
  <si>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</si>
  <si>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</si>
  <si>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</si>
  <si>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</si>
  <si>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</si>
  <si>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</si>
  <si>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</si>
  <si>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</si>
  <si>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</si>
  <si>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</si>
  <si>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</si>
  <si>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</si>
  <si>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</si>
  <si>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</si>
  <si>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</si>
  <si>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</si>
  <si>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</si>
  <si>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</si>
  <si>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</si>
  <si>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</si>
  <si>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</si>
  <si>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</si>
  <si>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</si>
  <si>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</si>
  <si>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</si>
  <si>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</si>
  <si>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</si>
  <si>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</si>
  <si>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</si>
  <si>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</si>
  <si>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</si>
  <si>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</si>
  <si>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</si>
  <si>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</si>
  <si>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</si>
  <si>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</si>
  <si>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</si>
  <si>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</si>
  <si>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</si>
  <si>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</si>
  <si>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</si>
  <si>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</si>
  <si>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</si>
  <si>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</si>
  <si>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</si>
  <si>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</si>
  <si>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</si>
  <si>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</si>
  <si>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</si>
  <si>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</si>
  <si>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</si>
  <si>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</si>
  <si>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</si>
  <si>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</si>
  <si>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</si>
  <si>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</si>
  <si>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</si>
  <si>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</si>
  <si>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</si>
  <si>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</si>
  <si>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</si>
  <si>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</si>
  <si>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</si>
  <si>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</si>
  <si>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</si>
  <si>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</si>
  <si>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</si>
  <si>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</si>
  <si>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</si>
  <si>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</si>
  <si>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</si>
  <si>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</si>
  <si>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</si>
  <si>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</si>
  <si>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</si>
  <si>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</si>
  <si>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</si>
  <si>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</si>
  <si>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</si>
  <si>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</si>
  <si>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</si>
  <si>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</si>
  <si>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</si>
  <si>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</si>
  <si>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</si>
  <si>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</si>
  <si>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</si>
  <si>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</si>
  <si>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</si>
  <si>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</si>
  <si>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</si>
  <si>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</si>
  <si>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</si>
  <si>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</si>
  <si>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</si>
  <si>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</si>
  <si>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</si>
  <si>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</si>
  <si>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</si>
  <si>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</si>
  <si>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</si>
  <si>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</si>
  <si>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</si>
  <si>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</si>
  <si>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</si>
  <si>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</si>
  <si>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</si>
  <si>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</si>
  <si>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</si>
  <si>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</si>
  <si>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</si>
  <si>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</si>
  <si>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</si>
  <si>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</si>
  <si>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</si>
  <si>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</si>
  <si>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</si>
  <si>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</si>
  <si>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</si>
  <si>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</si>
  <si>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</si>
  <si>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</si>
  <si>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</si>
  <si>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</si>
  <si>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</si>
  <si>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</si>
  <si>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</si>
  <si>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</si>
  <si>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</si>
  <si>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</si>
  <si>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</si>
  <si>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</si>
  <si>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</si>
  <si>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</si>
  <si>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</si>
  <si>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</si>
  <si>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</si>
  <si>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</si>
  <si>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</si>
  <si>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</si>
  <si>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</si>
  <si>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</si>
  <si>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</si>
  <si>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</si>
  <si>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</si>
  <si>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</si>
  <si>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</si>
  <si>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</si>
  <si>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</si>
  <si>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</si>
  <si>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</si>
  <si>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</si>
  <si>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</si>
  <si>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</si>
  <si>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</si>
  <si>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</si>
  <si>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</si>
  <si>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</si>
  <si>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</si>
  <si>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</si>
  <si>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</si>
  <si>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</si>
  <si>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</si>
  <si>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</si>
  <si>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</si>
  <si>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</si>
  <si>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</si>
  <si>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</si>
  <si>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</si>
  <si>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</si>
  <si>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</si>
  <si>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</si>
  <si>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</si>
  <si>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</si>
  <si>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</si>
  <si>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</si>
  <si>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</si>
  <si>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</si>
  <si>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</si>
  <si>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</si>
  <si>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</si>
  <si>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</si>
  <si>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</si>
  <si>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</si>
  <si>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</si>
  <si>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</si>
  <si>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</si>
  <si>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</si>
  <si>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</si>
  <si>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</si>
  <si>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</si>
  <si>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</si>
  <si>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</si>
  <si>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</si>
  <si>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</si>
  <si>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</si>
  <si>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</si>
  <si>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</si>
  <si>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</si>
  <si>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</si>
  <si>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</si>
  <si>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</si>
  <si>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</si>
  <si>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</si>
  <si>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</si>
  <si>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</si>
  <si>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</si>
  <si>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</si>
  <si>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</si>
  <si>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</si>
  <si>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</si>
  <si>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</si>
  <si>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</si>
  <si>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</si>
  <si>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</si>
  <si>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</si>
  <si>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</si>
  <si>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</si>
  <si>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</si>
  <si>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</si>
  <si>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</si>
  <si>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</si>
  <si>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</si>
  <si>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</si>
  <si>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</si>
  <si>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</si>
  <si>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</si>
  <si>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</si>
  <si>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</si>
  <si>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</si>
  <si>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</si>
  <si>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</si>
  <si>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</si>
  <si>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</si>
  <si>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</si>
  <si>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</si>
  <si>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</si>
  <si>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</si>
  <si>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</si>
  <si>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</si>
  <si>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</si>
  <si>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</si>
  <si>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</si>
  <si>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</si>
  <si>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</si>
  <si>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</si>
  <si>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</si>
  <si>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</si>
  <si>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</si>
  <si>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</si>
  <si>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</si>
  <si>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</si>
  <si>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</si>
  <si>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</si>
  <si>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</si>
  <si>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</si>
  <si>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</si>
  <si>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</si>
  <si>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</si>
  <si>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</si>
  <si>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</si>
  <si>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</si>
  <si>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</si>
  <si>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</si>
  <si>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</si>
  <si>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</si>
  <si>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</si>
  <si>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</si>
  <si>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</si>
  <si>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</si>
  <si>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</si>
  <si>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</si>
  <si>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</si>
  <si>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</si>
  <si>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</si>
  <si>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</si>
  <si>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</si>
  <si>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</si>
  <si>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</si>
  <si>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</si>
  <si>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</si>
  <si>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</si>
  <si>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</si>
  <si>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</si>
  <si>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</si>
  <si>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</si>
  <si>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</si>
  <si>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</si>
  <si>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</si>
  <si>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</si>
  <si>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</si>
  <si>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</si>
  <si>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</si>
  <si>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</si>
  <si>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</si>
  <si>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</si>
  <si>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</si>
  <si>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</si>
  <si>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</si>
  <si>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</si>
  <si>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</si>
  <si>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</si>
  <si>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</si>
  <si>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</si>
  <si>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</si>
  <si>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</si>
  <si>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</si>
  <si>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</si>
  <si>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</si>
  <si>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</si>
  <si>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</si>
  <si>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</si>
  <si>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</si>
  <si>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</si>
  <si>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</si>
  <si>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</si>
  <si>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</si>
  <si>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</si>
  <si>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</si>
  <si>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</si>
  <si>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</si>
  <si>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</si>
  <si>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</si>
  <si>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</si>
  <si>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</si>
  <si>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</si>
  <si>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</si>
  <si>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</si>
  <si>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</si>
  <si>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</si>
  <si>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</si>
  <si>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</si>
  <si>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</si>
  <si>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</si>
  <si>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</si>
  <si>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</si>
  <si>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</si>
  <si>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</si>
  <si>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</si>
  <si>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</si>
  <si>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</si>
  <si>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</si>
  <si>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</si>
  <si>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</si>
  <si>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</si>
  <si>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</si>
  <si>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</si>
  <si>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</si>
  <si>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</si>
  <si>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</si>
  <si>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</si>
  <si>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</si>
  <si>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</si>
  <si>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</si>
  <si>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</si>
  <si>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</si>
  <si>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</si>
  <si>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</si>
  <si>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</si>
  <si>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</si>
  <si>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</si>
  <si>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</si>
  <si>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</si>
  <si>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</si>
  <si>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</si>
  <si>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</si>
  <si>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</si>
  <si>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</si>
  <si>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</si>
  <si>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</si>
  <si>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</si>
  <si>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</si>
  <si>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</si>
  <si>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</si>
  <si>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</si>
  <si>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</si>
  <si>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</si>
  <si>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</si>
  <si>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</si>
  <si>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</si>
  <si>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</si>
  <si>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</si>
  <si>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</si>
  <si>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</si>
  <si>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</si>
  <si>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</si>
  <si>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</si>
  <si>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</si>
  <si>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</si>
  <si>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</si>
  <si>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</si>
  <si>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</si>
  <si>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</si>
  <si>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</si>
  <si>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</si>
  <si>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</si>
  <si>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</si>
  <si>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</si>
  <si>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</si>
  <si>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</si>
  <si>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</si>
  <si>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</si>
  <si>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</si>
  <si>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</si>
  <si>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</si>
  <si>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</si>
  <si>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</si>
  <si>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</si>
  <si>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</si>
  <si>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</si>
  <si>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</si>
  <si>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</si>
  <si>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</si>
  <si>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</si>
  <si>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</si>
  <si>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</si>
  <si>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</si>
  <si>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</si>
  <si>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</si>
  <si>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</si>
  <si>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</si>
  <si>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</si>
  <si>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</si>
  <si>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</si>
  <si>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</si>
  <si>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</si>
  <si>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</si>
  <si>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</si>
  <si>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</si>
  <si>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</si>
  <si>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</si>
  <si>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</si>
  <si>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</si>
  <si>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</si>
  <si>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</si>
  <si>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</si>
  <si>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</si>
  <si>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</si>
  <si>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</si>
  <si>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</si>
  <si>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</si>
  <si>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</si>
  <si>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</si>
  <si>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</si>
  <si>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</si>
  <si>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</si>
  <si>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</si>
  <si>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</si>
  <si>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</si>
  <si>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</si>
  <si>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</si>
  <si>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</si>
  <si>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</si>
  <si>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</si>
  <si>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</si>
  <si>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</si>
  <si>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</si>
  <si>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</si>
  <si>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</si>
  <si>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</si>
  <si>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</si>
  <si>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</si>
  <si>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</si>
  <si>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</si>
  <si>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</si>
  <si>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</si>
  <si>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</si>
  <si>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</si>
  <si>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</si>
  <si>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</si>
  <si>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</si>
  <si>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</si>
  <si>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</si>
  <si>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</si>
  <si>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</si>
  <si>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</si>
  <si>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</si>
  <si>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</si>
  <si>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</si>
  <si>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</si>
  <si>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</si>
  <si>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</si>
  <si>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</si>
  <si>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</si>
  <si>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</si>
  <si>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</si>
  <si>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</si>
  <si>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</si>
  <si>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</si>
  <si>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</si>
  <si>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</si>
  <si>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</si>
  <si>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</si>
  <si>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</si>
  <si>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</si>
  <si>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</si>
  <si>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</si>
  <si>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</si>
  <si>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</si>
  <si>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</si>
  <si>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</si>
  <si>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</si>
  <si>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</si>
  <si>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</si>
  <si>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</si>
  <si>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</si>
  <si>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</si>
  <si>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</si>
  <si>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</si>
  <si>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</si>
  <si>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</si>
  <si>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</si>
  <si>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</si>
  <si>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</si>
  <si>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</si>
  <si>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</si>
  <si>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</si>
  <si>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</si>
  <si>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</si>
  <si>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</si>
  <si>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</si>
  <si>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</si>
  <si>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</si>
  <si>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</si>
  <si>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</si>
  <si>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</si>
  <si>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</si>
  <si>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</si>
  <si>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</si>
  <si>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</si>
  <si>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</si>
  <si>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</si>
  <si>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</si>
  <si>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</si>
  <si>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</si>
  <si>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</si>
  <si>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</si>
  <si>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</si>
  <si>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</si>
  <si>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</si>
  <si>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</si>
  <si>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</si>
  <si>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</si>
  <si>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</si>
  <si>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</si>
  <si>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</si>
  <si>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</si>
  <si>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</si>
  <si>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</si>
  <si>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</si>
  <si>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</si>
  <si>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</si>
  <si>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</si>
  <si>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</si>
  <si>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</si>
  <si>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</si>
  <si>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</si>
  <si>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</si>
  <si>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</si>
  <si>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</si>
  <si>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</si>
  <si>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</si>
  <si>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</si>
  <si>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</si>
  <si>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</si>
  <si>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</si>
  <si>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</si>
  <si>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</si>
  <si>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</si>
  <si>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</si>
  <si>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</si>
  <si>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</si>
  <si>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</si>
  <si>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</si>
  <si>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</si>
  <si>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</si>
  <si>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</si>
  <si>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</si>
  <si>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</si>
  <si>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</si>
  <si>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</si>
  <si>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</si>
  <si>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</si>
  <si>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</si>
  <si>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</si>
  <si>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</si>
  <si>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</si>
  <si>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</si>
  <si>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</si>
  <si>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</si>
  <si>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</si>
  <si>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</si>
  <si>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</si>
  <si>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</si>
  <si>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</si>
  <si>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</si>
  <si>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</si>
  <si>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</si>
  <si>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</si>
  <si>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</si>
  <si>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</si>
  <si>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</si>
  <si>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</si>
  <si>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</si>
  <si>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</si>
  <si>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</si>
  <si>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</si>
  <si>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</si>
  <si>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</si>
  <si>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</si>
  <si>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</si>
  <si>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</si>
  <si>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</si>
  <si>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</si>
  <si>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</si>
  <si>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</si>
  <si>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</si>
  <si>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</si>
  <si>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</si>
  <si>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</si>
  <si>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</si>
  <si>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</si>
  <si>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</si>
  <si>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</si>
  <si>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</si>
  <si>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</si>
  <si>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</si>
  <si>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</si>
  <si>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</si>
  <si>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</si>
  <si>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</si>
  <si>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</si>
  <si>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</si>
  <si>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</si>
  <si>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</si>
  <si>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</si>
  <si>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</si>
  <si>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</si>
  <si>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</si>
  <si>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</si>
  <si>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</si>
  <si>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</si>
  <si>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</si>
  <si>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</si>
  <si>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</si>
  <si>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</si>
  <si>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</si>
  <si>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</si>
  <si>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</si>
  <si>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</si>
  <si>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</si>
  <si>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</si>
  <si>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</si>
  <si>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</si>
  <si>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</si>
  <si>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</si>
  <si>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</si>
  <si>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</si>
  <si>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</si>
  <si>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</si>
  <si>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</si>
  <si>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</si>
  <si>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</si>
  <si>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</si>
  <si>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</si>
  <si>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</si>
  <si>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</si>
  <si>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</si>
  <si>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</si>
  <si>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</si>
  <si>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</si>
  <si>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</si>
  <si>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</si>
  <si>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</si>
  <si>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</si>
  <si>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</si>
  <si>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</si>
  <si>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</si>
  <si>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</si>
  <si>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</si>
  <si>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</si>
  <si>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</si>
  <si>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</si>
  <si>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</si>
  <si>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</si>
  <si>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</si>
  <si>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</si>
  <si>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</si>
  <si>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</si>
  <si>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</si>
  <si>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</si>
  <si>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</si>
  <si>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</si>
  <si>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</si>
  <si>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</si>
  <si>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</si>
  <si>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</si>
  <si>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</si>
  <si>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</si>
  <si>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</si>
  <si>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</si>
  <si>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</si>
  <si>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</si>
  <si>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</si>
  <si>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</si>
  <si>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</si>
  <si>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</si>
  <si>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</si>
  <si>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</si>
  <si>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</si>
  <si>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</si>
  <si>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</si>
  <si>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</si>
  <si>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</si>
  <si>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</si>
  <si>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</si>
  <si>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</si>
  <si>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</si>
  <si>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</si>
  <si>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</si>
  <si>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</si>
  <si>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</si>
  <si>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</si>
  <si>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</si>
  <si>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</si>
  <si>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</si>
  <si>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</si>
  <si>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</si>
  <si>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</si>
  <si>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</si>
  <si>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</si>
  <si>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</si>
  <si>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</si>
  <si>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</si>
  <si>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</si>
  <si>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</si>
  <si>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</si>
  <si>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</si>
  <si>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</si>
  <si>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</si>
  <si>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</si>
  <si>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</si>
  <si>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</si>
  <si>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</si>
  <si>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</si>
  <si>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</si>
  <si>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</si>
  <si>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</si>
  <si>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</si>
  <si>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</si>
  <si>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</si>
  <si>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</si>
  <si>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</si>
  <si>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</si>
  <si>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</si>
  <si>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</si>
  <si>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</si>
  <si>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</si>
  <si>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</si>
  <si>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</si>
  <si>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</si>
  <si>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</si>
  <si>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</si>
  <si>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</si>
  <si>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</si>
  <si>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</si>
  <si>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</si>
  <si>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</si>
  <si>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</si>
  <si>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</si>
  <si>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</si>
  <si>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</si>
  <si>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</si>
  <si>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</si>
  <si>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</si>
  <si>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</si>
  <si>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</si>
  <si>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</si>
  <si>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</si>
  <si>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</si>
  <si>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</si>
  <si>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</si>
  <si>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</si>
  <si>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</si>
  <si>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</si>
  <si>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</si>
  <si>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</si>
  <si>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</si>
  <si>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</si>
  <si>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</si>
  <si>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</si>
  <si>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</si>
  <si>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</si>
  <si>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</si>
  <si>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</si>
  <si>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</si>
  <si>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</si>
  <si>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</si>
  <si>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</si>
  <si>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</si>
  <si>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</si>
  <si>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</si>
  <si>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</si>
  <si>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</si>
  <si>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</si>
  <si>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</si>
  <si>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</si>
  <si>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</si>
  <si>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</si>
  <si>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</si>
  <si>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</si>
  <si>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</si>
  <si>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</si>
  <si>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</si>
  <si>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</si>
  <si>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</si>
  <si>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</si>
  <si>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</si>
  <si>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</si>
  <si>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</si>
  <si>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</si>
  <si>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</si>
  <si>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</si>
  <si>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</si>
  <si>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</si>
  <si>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</si>
  <si>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</si>
  <si>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</si>
  <si>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</si>
  <si>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</si>
  <si>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</si>
  <si>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</si>
  <si>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</si>
  <si>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</si>
  <si>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</si>
  <si>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</si>
  <si>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</si>
  <si>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</si>
  <si>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</si>
  <si>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</si>
  <si>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</si>
  <si>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</si>
  <si>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</si>
  <si>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</si>
  <si>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</si>
  <si>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</si>
  <si>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</si>
  <si>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</si>
  <si>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</si>
  <si>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</si>
  <si>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</si>
  <si>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</si>
  <si>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</si>
  <si>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</si>
  <si>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</si>
  <si>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</si>
  <si>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</si>
  <si>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</si>
  <si>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</si>
  <si>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</si>
  <si>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</si>
  <si>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</si>
  <si>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</si>
  <si>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</si>
  <si>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</si>
  <si>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</si>
  <si>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</si>
  <si>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</si>
  <si>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</si>
  <si>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</si>
  <si>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</si>
  <si>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</si>
  <si>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</si>
  <si>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</si>
  <si>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</si>
  <si>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</si>
  <si>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</si>
  <si>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</si>
  <si>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</si>
  <si>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</si>
  <si>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</si>
  <si>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</si>
  <si>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</si>
  <si>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</si>
  <si>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</si>
  <si>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</si>
  <si>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</si>
  <si>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</si>
  <si>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</si>
  <si>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</si>
  <si>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</si>
  <si>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</si>
  <si>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</si>
  <si>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</si>
  <si>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</si>
  <si>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</si>
  <si>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</si>
  <si>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</si>
  <si>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</si>
  <si>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</si>
  <si>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</si>
  <si>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</si>
  <si>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</si>
  <si>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</si>
  <si>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</si>
  <si>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</si>
  <si>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</si>
  <si>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</si>
  <si>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</si>
  <si>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</si>
  <si>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</si>
  <si>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</si>
  <si>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</si>
  <si>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</si>
  <si>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</si>
  <si>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</si>
  <si>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</si>
  <si>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</si>
  <si>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</si>
  <si>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</si>
  <si>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</si>
  <si>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</si>
  <si>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</si>
  <si>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</si>
  <si>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</si>
  <si>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</si>
  <si>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</si>
  <si>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</si>
  <si>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</si>
  <si>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</si>
  <si>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</si>
  <si>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</si>
  <si>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</si>
  <si>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</si>
  <si>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</si>
  <si>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</si>
  <si>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</si>
  <si>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</si>
  <si>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</si>
  <si>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</si>
  <si>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</si>
  <si>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</si>
  <si>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</si>
  <si>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</si>
  <si>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</si>
  <si>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</si>
  <si>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</si>
  <si>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</si>
  <si>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</si>
  <si>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</si>
  <si>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</si>
  <si>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</si>
  <si>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</si>
  <si>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</si>
  <si>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</si>
  <si>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</si>
  <si>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</si>
  <si>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</si>
  <si>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</si>
  <si>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</si>
  <si>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</si>
  <si>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</si>
  <si>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</si>
  <si>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</si>
  <si>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</si>
  <si>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</si>
  <si>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</si>
  <si>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</si>
  <si>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</si>
  <si>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</si>
  <si>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</si>
  <si>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</si>
  <si>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</si>
  <si>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</si>
  <si>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</si>
  <si>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</si>
  <si>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</si>
  <si>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</si>
  <si>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</si>
  <si>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</si>
  <si>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</si>
  <si>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</si>
  <si>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</si>
  <si>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</si>
  <si>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</si>
  <si>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</si>
  <si>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</si>
  <si>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</si>
  <si>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</si>
  <si>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</si>
  <si>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</si>
  <si>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</si>
  <si>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</si>
  <si>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</si>
  <si>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</si>
  <si>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</si>
  <si>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</si>
  <si>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</si>
  <si>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</si>
  <si>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</si>
  <si>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</si>
  <si>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</si>
  <si>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</si>
  <si>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</si>
  <si>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</si>
  <si>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</si>
  <si>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</si>
  <si>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</si>
  <si>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</si>
  <si>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</si>
  <si>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</si>
  <si>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</si>
  <si>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</si>
  <si>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</si>
  <si>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</si>
  <si>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</si>
  <si>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</si>
  <si>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</si>
  <si>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</si>
  <si>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</si>
  <si>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</si>
  <si>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</si>
  <si>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</si>
  <si>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</si>
  <si>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</si>
  <si>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</si>
  <si>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</si>
  <si>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</si>
  <si>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</si>
  <si>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</si>
  <si>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</si>
  <si>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</si>
  <si>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</si>
  <si>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</si>
  <si>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</si>
  <si>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</si>
  <si>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</si>
  <si>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</si>
  <si>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</si>
  <si>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</si>
  <si>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</si>
  <si>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</si>
  <si>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</si>
  <si>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</si>
  <si>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</si>
  <si>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</si>
  <si>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</si>
  <si>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</si>
  <si>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</si>
  <si>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</si>
  <si>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</si>
  <si>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</si>
  <si>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</si>
  <si>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</si>
  <si>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</si>
  <si>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</si>
  <si>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</si>
  <si>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</si>
  <si>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</si>
  <si>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</si>
  <si>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</si>
  <si>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</si>
  <si>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</si>
  <si>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</si>
  <si>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</si>
  <si>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</si>
  <si>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</si>
  <si>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</si>
  <si>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</si>
  <si>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</si>
  <si>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</si>
  <si>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</si>
  <si>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</si>
  <si>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</si>
  <si>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</si>
  <si>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</si>
  <si>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</si>
  <si>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</si>
  <si>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</si>
  <si>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</si>
  <si>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</si>
  <si>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</si>
  <si>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</si>
  <si>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</si>
  <si>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</si>
  <si>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</si>
  <si>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</si>
  <si>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</si>
  <si>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</si>
  <si>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</si>
  <si>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</si>
  <si>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</si>
  <si>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</si>
  <si>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</si>
  <si>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</si>
  <si>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</si>
  <si>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</si>
  <si>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</si>
  <si>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</si>
  <si>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</si>
  <si>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</si>
  <si>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</si>
  <si>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</si>
  <si>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</si>
  <si>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</si>
  <si>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</si>
  <si>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</si>
  <si>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</si>
  <si>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</si>
  <si>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</si>
  <si>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</si>
  <si>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</si>
  <si>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</si>
  <si>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</si>
  <si>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</si>
  <si>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</si>
  <si>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</si>
  <si>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</si>
  <si>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</si>
  <si>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</si>
  <si>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</si>
  <si>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</si>
  <si>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</si>
  <si>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</si>
  <si>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</si>
  <si>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</si>
  <si>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</si>
  <si>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</si>
  <si>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</si>
  <si>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</si>
  <si>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</si>
  <si>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</si>
  <si>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</si>
  <si>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</si>
  <si>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</si>
  <si>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</si>
  <si>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</si>
  <si>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</si>
  <si>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</si>
  <si>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</si>
  <si>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</si>
  <si>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</si>
  <si>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</si>
  <si>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</si>
  <si>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</si>
  <si>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</si>
  <si>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</si>
  <si>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</si>
  <si>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</si>
  <si>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</si>
  <si>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</si>
  <si>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</si>
  <si>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</si>
  <si>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</si>
  <si>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</si>
  <si>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</si>
  <si>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</si>
  <si>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</si>
  <si>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</si>
  <si>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</si>
  <si>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</si>
  <si>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</si>
  <si>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</si>
  <si>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</si>
  <si>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</si>
  <si>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</si>
  <si>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</si>
  <si>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</si>
  <si>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</si>
  <si>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</si>
  <si>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</si>
  <si>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</si>
  <si>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</si>
  <si>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</si>
  <si>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</si>
  <si>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</si>
  <si>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</si>
  <si>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</si>
  <si>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</si>
  <si>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</si>
  <si>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</si>
  <si>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</si>
  <si>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</si>
  <si>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</si>
  <si>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</si>
  <si>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</si>
  <si>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</si>
  <si>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</si>
  <si>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</si>
  <si>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</si>
  <si>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</si>
  <si>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</si>
  <si>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</si>
  <si>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</si>
  <si>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</si>
  <si>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</si>
  <si>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</si>
  <si>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</si>
  <si>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</si>
  <si>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</si>
  <si>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</si>
  <si>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</si>
  <si>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</si>
  <si>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</si>
  <si>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</si>
  <si>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</si>
  <si>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</si>
  <si>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</si>
  <si>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</si>
  <si>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</si>
  <si>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</si>
  <si>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</si>
  <si>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</si>
  <si>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</si>
  <si>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</si>
  <si>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</si>
  <si>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</si>
  <si>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</si>
  <si>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</si>
  <si>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</si>
  <si>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</si>
  <si>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</si>
  <si>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</si>
  <si>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</si>
  <si>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</si>
  <si>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</si>
  <si>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</si>
  <si>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</si>
  <si>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</si>
  <si>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</si>
  <si>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</si>
  <si>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</si>
  <si>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</si>
  <si>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</si>
  <si>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</si>
  <si>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</si>
  <si>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</si>
  <si>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</si>
  <si>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</si>
  <si>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</si>
  <si>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</si>
  <si>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</si>
  <si>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</si>
  <si>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</si>
  <si>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</si>
  <si>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</si>
  <si>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</si>
  <si>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</si>
  <si>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</si>
  <si>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</si>
  <si>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</si>
  <si>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</si>
  <si>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</si>
  <si>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</si>
  <si>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</si>
  <si>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</si>
  <si>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</si>
  <si>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</si>
  <si>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</si>
  <si>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</si>
  <si>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</si>
  <si>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</si>
  <si>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</si>
  <si>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</si>
  <si>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</si>
  <si>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</si>
  <si>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</si>
  <si>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</si>
  <si>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</si>
  <si>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</si>
  <si>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</si>
  <si>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</si>
  <si>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</si>
  <si>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</si>
  <si>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</si>
  <si>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</si>
  <si>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</si>
  <si>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</si>
  <si>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</si>
  <si>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</si>
  <si>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</si>
  <si>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</si>
  <si>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</si>
  <si>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</si>
  <si>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</si>
  <si>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</si>
  <si>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</si>
  <si>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</si>
  <si>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</si>
  <si>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</si>
  <si>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</si>
  <si>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</si>
  <si>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</si>
  <si>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</si>
  <si>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</si>
  <si>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</si>
  <si>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</si>
  <si>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</si>
  <si>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</si>
  <si>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</si>
  <si>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</si>
  <si>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</si>
  <si>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</si>
  <si>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</si>
  <si>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</si>
  <si>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</si>
  <si>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</si>
  <si>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</si>
  <si>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</si>
  <si>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</si>
  <si>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</si>
  <si>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</si>
  <si>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</si>
  <si>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</si>
  <si>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</si>
  <si>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</si>
  <si>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</si>
  <si>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</si>
  <si>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</si>
  <si>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</si>
  <si>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</si>
  <si>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</si>
  <si>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</si>
  <si>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</si>
  <si>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</si>
  <si>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</si>
  <si>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</si>
  <si>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</si>
  <si>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</si>
  <si>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</si>
  <si>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</si>
  <si>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</si>
  <si>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</si>
  <si>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</si>
  <si>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</si>
  <si>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</si>
  <si>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</si>
  <si>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</si>
  <si>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</si>
  <si>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</si>
  <si>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</si>
  <si>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</si>
  <si>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</si>
  <si>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</si>
  <si>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</si>
  <si>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</si>
  <si>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</si>
  <si>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</si>
  <si>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</si>
  <si>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</si>
  <si>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</si>
  <si>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</si>
  <si>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</si>
  <si>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</si>
  <si>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</si>
  <si>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</si>
  <si>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</si>
  <si>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</si>
  <si>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</si>
  <si>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</si>
  <si>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</si>
  <si>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</si>
  <si>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</si>
  <si>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</si>
  <si>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</si>
  <si>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</si>
  <si>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</si>
  <si>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</si>
  <si>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</si>
  <si>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</si>
  <si>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</si>
  <si>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</si>
  <si>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</si>
  <si>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</si>
  <si>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</si>
  <si>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</si>
  <si>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</si>
  <si>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</si>
  <si>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</si>
  <si>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</si>
  <si>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</si>
  <si>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</si>
  <si>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</si>
  <si>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</si>
  <si>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</si>
  <si>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</si>
  <si>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</si>
  <si>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</si>
  <si>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</si>
  <si>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</si>
  <si>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</si>
  <si>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</si>
  <si>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</si>
  <si>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</si>
  <si>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</si>
  <si>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</si>
  <si>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</si>
  <si>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</si>
  <si>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</si>
  <si>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</si>
  <si>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</si>
  <si>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</si>
  <si>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</si>
  <si>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</si>
  <si>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</si>
  <si>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</si>
  <si>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</si>
  <si>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</si>
  <si>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</si>
  <si>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</si>
  <si>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</si>
  <si>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</si>
  <si>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</si>
  <si>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</si>
  <si>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</si>
  <si>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</si>
  <si>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</si>
  <si>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</si>
  <si>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</si>
  <si>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</si>
  <si>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</si>
  <si>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</si>
  <si>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</si>
  <si>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</si>
  <si>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</si>
  <si>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</si>
  <si>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</si>
  <si>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</si>
  <si>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</si>
  <si>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</si>
  <si>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</si>
  <si>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</si>
  <si>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</si>
  <si>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</si>
  <si>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</si>
  <si>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</si>
  <si>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</si>
  <si>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</si>
  <si>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</si>
  <si>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</si>
  <si>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</si>
  <si>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</si>
  <si>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</si>
  <si>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</si>
  <si>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</si>
  <si>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</si>
  <si>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</si>
  <si>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</si>
  <si>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</si>
  <si>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</si>
  <si>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</si>
  <si>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</si>
  <si>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</si>
  <si>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</si>
  <si>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</si>
  <si>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</si>
  <si>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</si>
  <si>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</si>
  <si>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</si>
  <si>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</si>
  <si>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</si>
  <si>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</si>
  <si>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</si>
  <si>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</si>
  <si>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</si>
  <si>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</si>
  <si>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</si>
  <si>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</si>
  <si>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</si>
  <si>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</si>
  <si>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</si>
  <si>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</si>
  <si>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</si>
  <si>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</si>
  <si>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</si>
  <si>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</si>
  <si>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</si>
  <si>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</si>
  <si>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</si>
  <si>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</si>
  <si>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</si>
  <si>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</si>
  <si>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</si>
  <si>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</si>
  <si>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</si>
  <si>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</si>
  <si>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</si>
  <si>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</si>
  <si>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</si>
  <si>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</si>
  <si>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</si>
  <si>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</si>
  <si>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</si>
  <si>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</si>
  <si>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</si>
  <si>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</si>
  <si>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</si>
  <si>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</si>
  <si>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</si>
  <si>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</si>
  <si>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</si>
  <si>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</si>
  <si>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</si>
  <si>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</si>
  <si>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</si>
  <si>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</si>
  <si>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</si>
  <si>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</si>
  <si>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</si>
  <si>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</si>
  <si>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</si>
  <si>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</si>
  <si>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</si>
  <si>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</si>
  <si>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</si>
  <si>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</si>
  <si>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</si>
  <si>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</si>
  <si>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</si>
  <si>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</si>
  <si>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</si>
  <si>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</si>
  <si>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</si>
  <si>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</si>
  <si>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</si>
  <si>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</si>
  <si>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</si>
  <si>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</si>
  <si>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</si>
  <si>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</si>
  <si>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</si>
  <si>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</si>
  <si>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</si>
  <si>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</si>
  <si>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</si>
  <si>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</si>
  <si>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</si>
  <si>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</si>
  <si>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</si>
  <si>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</si>
  <si>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</si>
  <si>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</si>
  <si>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</si>
  <si>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</si>
  <si>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</si>
  <si>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</si>
  <si>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</si>
  <si>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</si>
  <si>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</si>
  <si>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</si>
  <si>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</si>
  <si>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</si>
  <si>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</si>
  <si>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</si>
  <si>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</si>
  <si>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</si>
  <si>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</si>
  <si>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</si>
  <si>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</si>
  <si>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</si>
  <si>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</si>
  <si>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</si>
  <si>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</si>
  <si>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</si>
  <si>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</si>
  <si>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</si>
  <si>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</si>
  <si>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</si>
  <si>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</si>
  <si>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</si>
  <si>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</si>
  <si>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</si>
  <si>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</si>
  <si>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</si>
  <si>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</si>
  <si>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</si>
  <si>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</si>
  <si>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</si>
  <si>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</si>
  <si>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</si>
  <si>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</si>
  <si>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</si>
  <si>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</si>
  <si>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</si>
  <si>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</si>
  <si>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</si>
  <si>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</si>
  <si>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</si>
  <si>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</si>
  <si>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</si>
  <si>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</si>
  <si>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</si>
  <si>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</si>
  <si>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</si>
  <si>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</si>
  <si>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</si>
  <si>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</si>
  <si>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</si>
  <si>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</si>
  <si>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</si>
  <si>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</si>
  <si>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</si>
  <si>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</si>
  <si>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</si>
  <si>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</si>
  <si>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</si>
  <si>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</si>
  <si>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</si>
  <si>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</si>
  <si>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</si>
  <si>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</si>
  <si>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</si>
  <si>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</si>
  <si>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</si>
  <si>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</si>
  <si>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</si>
  <si>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</si>
  <si>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</si>
  <si>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</si>
  <si>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</si>
  <si>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</si>
  <si>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</si>
  <si>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</si>
  <si>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</si>
  <si>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</si>
  <si>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</si>
  <si>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</si>
  <si>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</si>
  <si>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</si>
  <si>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</si>
  <si>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</si>
  <si>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</si>
  <si>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</si>
  <si>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</si>
  <si>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</si>
  <si>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</si>
  <si>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</si>
  <si>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</si>
  <si>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</si>
  <si>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</si>
  <si>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</si>
  <si>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</si>
  <si>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</si>
  <si>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</si>
  <si>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</si>
  <si>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</si>
  <si>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</si>
  <si>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</si>
  <si>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</si>
  <si>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</si>
  <si>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</si>
  <si>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</si>
  <si>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</si>
  <si>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</si>
  <si>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</si>
  <si>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</si>
  <si>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</si>
  <si>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</si>
  <si>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</si>
  <si>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</si>
  <si>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</si>
  <si>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</si>
  <si>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</si>
  <si>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</si>
  <si>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</si>
  <si>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</si>
  <si>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</si>
  <si>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</si>
  <si>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</si>
  <si>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</si>
  <si>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</si>
  <si>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</si>
  <si>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</si>
  <si>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</si>
  <si>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</si>
  <si>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</si>
  <si>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</si>
  <si>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</si>
  <si>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</si>
  <si>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</si>
  <si>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</si>
  <si>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</si>
  <si>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</si>
  <si>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</si>
  <si>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</si>
  <si>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</si>
  <si>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</si>
  <si>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</si>
  <si>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</si>
  <si>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</si>
  <si>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</si>
  <si>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</si>
  <si>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</si>
  <si>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</si>
  <si>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</si>
  <si>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</si>
  <si>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</si>
  <si>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</si>
  <si>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</si>
  <si>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</si>
  <si>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</si>
  <si>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</si>
  <si>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</si>
  <si>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</si>
  <si>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</si>
  <si>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</si>
  <si>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</si>
  <si>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</si>
  <si>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</si>
  <si>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</si>
  <si>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</si>
  <si>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</si>
  <si>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</si>
  <si>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</si>
  <si>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</si>
  <si>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</si>
  <si>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</si>
  <si>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</si>
  <si>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</si>
  <si>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</si>
  <si>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</si>
  <si>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</si>
  <si>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</si>
  <si>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</si>
  <si>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</si>
  <si>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</si>
  <si>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</si>
  <si>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</si>
  <si>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</si>
  <si>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</si>
  <si>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</si>
  <si>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</si>
  <si>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</si>
  <si>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</si>
  <si>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</si>
  <si>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</si>
  <si>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</si>
  <si>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</si>
  <si>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</si>
  <si>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</si>
  <si>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</si>
  <si>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</si>
  <si>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</si>
  <si>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</si>
  <si>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</si>
  <si>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</si>
  <si>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</si>
  <si>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</si>
  <si>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</si>
  <si>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</si>
  <si>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</si>
  <si>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</si>
  <si>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</si>
  <si>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</si>
  <si>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</si>
  <si>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</si>
  <si>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</si>
  <si>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</si>
  <si>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</si>
  <si>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</si>
  <si>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</si>
  <si>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</si>
  <si>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</si>
  <si>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</si>
  <si>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</si>
  <si>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</si>
  <si>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</si>
  <si>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</si>
  <si>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</si>
  <si>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</si>
  <si>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</si>
  <si>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</si>
  <si>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</si>
  <si>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</si>
  <si>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</si>
  <si>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</si>
  <si>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</si>
  <si>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</si>
  <si>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</si>
  <si>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</si>
  <si>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</si>
  <si>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</si>
  <si>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</si>
  <si>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</si>
  <si>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</si>
  <si>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</si>
  <si>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</si>
  <si>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</si>
  <si>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</si>
  <si>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</si>
  <si>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</si>
  <si>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</si>
  <si>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</si>
  <si>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</si>
  <si>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</si>
  <si>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</si>
  <si>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</si>
  <si>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</si>
  <si>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</si>
  <si>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</si>
  <si>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</si>
  <si>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</si>
  <si>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</si>
  <si>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</si>
  <si>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</si>
  <si>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</si>
  <si>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</si>
  <si>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</si>
  <si>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</si>
  <si>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</si>
  <si>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</si>
  <si>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</si>
  <si>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</si>
  <si>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</si>
  <si>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</si>
  <si>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</si>
  <si>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</si>
  <si>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</si>
  <si>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</si>
  <si>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</si>
  <si>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</si>
  <si>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</si>
  <si>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</si>
  <si>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</si>
  <si>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</si>
  <si>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</si>
  <si>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</si>
  <si>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</si>
  <si>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</si>
  <si>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</si>
  <si>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</si>
  <si>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</si>
  <si>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</si>
  <si>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</si>
  <si>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</si>
  <si>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</si>
  <si>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</si>
  <si>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</si>
  <si>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</si>
  <si>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</si>
  <si>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</si>
  <si>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</si>
  <si>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</si>
  <si>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</si>
  <si>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</si>
  <si>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</si>
  <si>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</si>
  <si>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</si>
  <si>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</si>
  <si>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</si>
  <si>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</si>
  <si>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</si>
  <si>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</si>
  <si>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</si>
  <si>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</si>
  <si>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</si>
  <si>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</si>
  <si>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</si>
  <si>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</si>
  <si>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</si>
  <si>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</si>
  <si>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</si>
  <si>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</si>
  <si>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</si>
  <si>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</si>
  <si>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</si>
  <si>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</si>
  <si>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</si>
  <si>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</si>
  <si>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</si>
  <si>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</si>
  <si>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</si>
  <si>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</si>
  <si>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</si>
  <si>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</si>
  <si>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</si>
  <si>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</si>
  <si>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</si>
  <si>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</si>
  <si>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</si>
  <si>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</si>
  <si>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</si>
  <si>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</si>
  <si>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</si>
  <si>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</si>
  <si>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</si>
  <si>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</si>
  <si>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</si>
  <si>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</si>
  <si>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</si>
  <si>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</si>
  <si>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</si>
  <si>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</si>
  <si>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</si>
  <si>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</si>
  <si>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</si>
  <si>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</si>
  <si>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</si>
  <si>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</si>
  <si>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</si>
  <si>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</si>
  <si>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</si>
  <si>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</si>
  <si>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</si>
  <si>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</si>
  <si>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</si>
  <si>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</si>
  <si>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</si>
  <si>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</si>
  <si>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</si>
  <si>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</si>
  <si>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</si>
  <si>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</si>
  <si>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</si>
  <si>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</si>
  <si>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</si>
  <si>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</si>
  <si>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</si>
  <si>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</si>
  <si>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</si>
  <si>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</si>
  <si>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</si>
  <si>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</si>
  <si>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</si>
  <si>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</si>
  <si>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</si>
  <si>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</si>
  <si>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</si>
  <si>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</si>
  <si>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</si>
  <si>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</si>
  <si>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</si>
  <si>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</si>
  <si>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</si>
  <si>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</si>
  <si>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</si>
  <si>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</si>
  <si>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</si>
  <si>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</si>
  <si>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</si>
  <si>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</si>
  <si>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</si>
  <si>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</si>
  <si>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</si>
  <si>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</si>
  <si>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</si>
  <si>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</si>
  <si>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</si>
  <si>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</si>
  <si>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</si>
  <si>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</si>
  <si>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</si>
  <si>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</si>
  <si>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</si>
  <si>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</si>
  <si>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</si>
  <si>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</si>
  <si>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</si>
  <si>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</si>
  <si>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</si>
  <si>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</si>
  <si>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</si>
  <si>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</si>
  <si>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</si>
  <si>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</si>
  <si>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</si>
  <si>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</si>
  <si>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</si>
  <si>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</si>
  <si>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</si>
  <si>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</si>
  <si>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</si>
  <si>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</si>
  <si>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</si>
  <si>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</si>
  <si>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</si>
  <si>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</si>
  <si>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</si>
  <si>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</si>
  <si>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</si>
  <si>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</si>
  <si>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</si>
  <si>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</si>
  <si>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</si>
  <si>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</si>
  <si>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</si>
  <si>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</si>
  <si>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</si>
  <si>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</si>
  <si>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</si>
  <si>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</si>
  <si>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</si>
  <si>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</si>
  <si>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</si>
  <si>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</si>
  <si>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</si>
  <si>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</si>
  <si>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</si>
  <si>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</si>
  <si>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</si>
  <si>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</si>
  <si>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</si>
  <si>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</si>
  <si>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</si>
  <si>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</si>
  <si>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</si>
  <si>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</si>
  <si>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</si>
  <si>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</si>
  <si>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</si>
  <si>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</si>
  <si>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</si>
  <si>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</si>
  <si>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</si>
  <si>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</si>
  <si>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</si>
  <si>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</si>
  <si>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</si>
  <si>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</si>
  <si>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</si>
  <si>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</si>
  <si>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</si>
  <si>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</si>
  <si>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</si>
  <si>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</si>
  <si>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</si>
  <si>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</si>
  <si>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</si>
  <si>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</si>
  <si>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</si>
  <si>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</si>
  <si>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</si>
  <si>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</si>
  <si>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</si>
  <si>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</si>
  <si>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</si>
  <si>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</si>
  <si>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</si>
  <si>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</si>
  <si>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</si>
  <si>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</si>
  <si>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</si>
  <si>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</si>
  <si>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</si>
  <si>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</si>
  <si>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</si>
  <si>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</si>
  <si>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</si>
  <si>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</si>
  <si>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</si>
  <si>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</si>
  <si>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</si>
  <si>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</si>
  <si>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</si>
  <si>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</si>
  <si>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</si>
  <si>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</si>
  <si>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</si>
  <si>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</si>
  <si>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</si>
  <si>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</si>
  <si>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</si>
  <si>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</si>
  <si>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</si>
  <si>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</si>
  <si>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</si>
  <si>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</si>
  <si>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</si>
  <si>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</si>
  <si>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</si>
  <si>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</si>
  <si>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</si>
  <si>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</si>
  <si>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</si>
  <si>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</si>
  <si>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</si>
  <si>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</si>
  <si>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</si>
  <si>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</si>
  <si>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</si>
  <si>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</si>
  <si>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</si>
  <si>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</si>
  <si>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</si>
  <si>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</si>
  <si>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</si>
  <si>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</si>
  <si>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</si>
  <si>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</si>
  <si>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</si>
  <si>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</si>
  <si>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</si>
  <si>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</si>
  <si>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</si>
  <si>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</si>
  <si>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</si>
  <si>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</si>
  <si>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</si>
  <si>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</si>
  <si>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</si>
  <si>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</si>
  <si>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</si>
  <si>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</si>
  <si>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</si>
  <si>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</si>
  <si>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</si>
  <si>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</si>
  <si>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</si>
  <si>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</si>
  <si>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</si>
  <si>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</si>
  <si>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</si>
  <si>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</si>
  <si>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</si>
  <si>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</si>
  <si>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</si>
  <si>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</si>
  <si>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</si>
  <si>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</si>
  <si>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</si>
  <si>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</si>
  <si>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</si>
  <si>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</si>
  <si>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</si>
  <si>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</si>
  <si>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</si>
  <si>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</si>
  <si>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</si>
  <si>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</si>
  <si>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</si>
  <si>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</si>
  <si>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</si>
  <si>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</si>
  <si>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</si>
  <si>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</si>
  <si>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</si>
  <si>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</si>
  <si>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</si>
  <si>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</si>
  <si>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</si>
  <si>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</si>
  <si>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</si>
  <si>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</si>
  <si>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</si>
  <si>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</si>
  <si>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</si>
  <si>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</si>
  <si>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</si>
  <si>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</si>
  <si>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</si>
  <si>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</si>
  <si>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</si>
  <si>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</si>
  <si>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</si>
  <si>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</si>
  <si>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</si>
  <si>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</si>
  <si>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</si>
  <si>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</si>
  <si>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</si>
  <si>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</si>
  <si>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</si>
  <si>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</si>
  <si>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</si>
  <si>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</si>
  <si>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</si>
  <si>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</si>
  <si>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</si>
  <si>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</si>
  <si>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</si>
  <si>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</si>
  <si>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</si>
  <si>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</si>
  <si>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</si>
  <si>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</si>
  <si>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</si>
  <si>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</si>
  <si>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</si>
  <si>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</si>
  <si>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</si>
  <si>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</si>
  <si>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</si>
  <si>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</si>
  <si>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</si>
  <si>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</si>
  <si>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</si>
  <si>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</si>
  <si>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</si>
  <si>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</si>
  <si>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</si>
  <si>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</si>
  <si>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</si>
  <si>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</si>
  <si>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</si>
  <si>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</si>
  <si>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</si>
  <si>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</si>
  <si>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</si>
  <si>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</si>
  <si>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</si>
  <si>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</si>
  <si>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</si>
  <si>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</si>
  <si>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</si>
  <si>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</si>
  <si>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</si>
  <si>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</si>
  <si>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</si>
  <si>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</si>
  <si>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</si>
  <si>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</si>
  <si>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</si>
  <si>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</si>
  <si>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</si>
  <si>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</si>
  <si>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</si>
  <si>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</si>
  <si>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</si>
  <si>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</si>
  <si>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</si>
  <si>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</si>
  <si>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</si>
  <si>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</si>
  <si>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</si>
  <si>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</si>
  <si>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</si>
  <si>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</si>
  <si>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</si>
  <si>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</si>
  <si>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</si>
  <si>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</si>
  <si>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</si>
  <si>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</si>
  <si>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</si>
  <si>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</si>
  <si>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</si>
  <si>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</si>
  <si>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</si>
  <si>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</si>
  <si>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</si>
  <si>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</si>
  <si>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</si>
  <si>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</si>
  <si>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</si>
  <si>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</si>
  <si>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</si>
  <si>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</si>
  <si>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</si>
  <si>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</si>
  <si>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</si>
  <si>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</si>
  <si>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</si>
  <si>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</si>
  <si>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</si>
  <si>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</si>
  <si>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</si>
  <si>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</si>
  <si>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</si>
  <si>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</si>
  <si>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</si>
  <si>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</si>
  <si>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</si>
  <si>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</si>
  <si>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</si>
  <si>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</si>
  <si>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</si>
  <si>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</si>
  <si>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</si>
  <si>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</si>
  <si>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</si>
  <si>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</si>
  <si>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</si>
  <si>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</si>
  <si>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</si>
  <si>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</si>
  <si>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</si>
  <si>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</si>
  <si>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</si>
  <si>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</si>
  <si>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</si>
  <si>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</si>
  <si>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</si>
  <si>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</si>
  <si>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</si>
  <si>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</si>
  <si>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</si>
  <si>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</si>
  <si>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</si>
  <si>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</si>
  <si>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</si>
  <si>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</si>
  <si>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</si>
  <si>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</si>
  <si>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</si>
  <si>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</si>
  <si>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</si>
  <si>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</si>
  <si>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</si>
  <si>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</si>
  <si>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</si>
  <si>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</si>
  <si>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</si>
  <si>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</si>
  <si>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</si>
  <si>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</si>
  <si>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</si>
  <si>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</si>
  <si>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</si>
  <si>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</si>
  <si>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</si>
  <si>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</si>
  <si>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</si>
  <si>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</si>
  <si>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</si>
  <si>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</si>
  <si>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</si>
  <si>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</si>
  <si>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</si>
  <si>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</si>
  <si>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</si>
  <si>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</si>
  <si>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</si>
  <si>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</si>
  <si>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</si>
  <si>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</si>
  <si>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</si>
  <si>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</si>
  <si>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</si>
  <si>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</si>
  <si>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</si>
  <si>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</si>
  <si>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</si>
  <si>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</si>
  <si>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</si>
  <si>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</si>
  <si>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</si>
  <si>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</si>
  <si>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</si>
  <si>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</si>
  <si>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</si>
  <si>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</si>
  <si>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</si>
  <si>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</si>
  <si>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</si>
  <si>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</si>
  <si>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</si>
  <si>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</si>
  <si>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</si>
  <si>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</si>
  <si>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</si>
  <si>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</si>
  <si>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</si>
  <si>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</si>
  <si>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</si>
  <si>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</si>
  <si>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</si>
  <si>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</si>
  <si>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</si>
  <si>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</si>
  <si>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</si>
  <si>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</si>
  <si>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</si>
  <si>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</si>
  <si>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</si>
  <si>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</si>
  <si>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</si>
  <si>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</si>
  <si>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</si>
  <si>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</si>
  <si>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</si>
  <si>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</si>
  <si>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</si>
  <si>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</si>
  <si>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</si>
  <si>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</si>
  <si>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</si>
  <si>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</si>
  <si>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</si>
  <si>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</si>
  <si>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</si>
  <si>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</si>
  <si>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</si>
  <si>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</si>
  <si>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</si>
  <si>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</si>
  <si>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</si>
  <si>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</si>
  <si>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</si>
  <si>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</si>
  <si>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</si>
  <si>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</si>
  <si>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</si>
  <si>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</si>
  <si>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</si>
  <si>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</si>
  <si>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</si>
  <si>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</si>
  <si>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</si>
  <si>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</si>
  <si>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</si>
  <si>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</si>
  <si>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</si>
  <si>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</si>
  <si>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</si>
  <si>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</si>
  <si>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</si>
  <si>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</si>
  <si>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</si>
  <si>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</si>
  <si>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</si>
  <si>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</si>
  <si>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</si>
  <si>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</si>
  <si>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</si>
  <si>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</si>
  <si>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</si>
  <si>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</si>
  <si>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</si>
  <si>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</si>
  <si>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</si>
  <si>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</si>
  <si>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</si>
  <si>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</si>
  <si>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</si>
  <si>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</si>
  <si>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</si>
  <si>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</si>
  <si>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</si>
  <si>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</si>
  <si>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</si>
  <si>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</si>
  <si>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</si>
  <si>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</si>
  <si>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</si>
  <si>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</si>
  <si>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</si>
  <si>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</si>
  <si>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</si>
  <si>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</si>
  <si>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</si>
  <si>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</si>
  <si>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</si>
  <si>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</si>
  <si>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</si>
  <si>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</si>
  <si>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</si>
  <si>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</si>
  <si>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</si>
  <si>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</si>
  <si>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</si>
  <si>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</si>
  <si>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</si>
  <si>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</si>
  <si>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</si>
  <si>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</si>
  <si>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</si>
  <si>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</si>
  <si>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</si>
  <si>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</si>
  <si>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</si>
  <si>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</si>
  <si>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</si>
  <si>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</si>
  <si>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</si>
  <si>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</si>
  <si>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</si>
  <si>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</si>
  <si>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</si>
  <si>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</si>
  <si>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</si>
  <si>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</si>
  <si>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</si>
  <si>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</si>
  <si>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</si>
  <si>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</si>
  <si>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</si>
  <si>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</si>
  <si>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</si>
  <si>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</si>
  <si>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</si>
  <si>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</si>
  <si>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</si>
  <si>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</si>
  <si>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</si>
  <si>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</si>
  <si>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</si>
  <si>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</si>
  <si>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</si>
  <si>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</si>
  <si>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</si>
  <si>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</si>
  <si>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</si>
  <si>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</si>
  <si>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</si>
  <si>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</si>
  <si>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</si>
  <si>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</si>
  <si>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</si>
  <si>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</si>
  <si>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</si>
  <si>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</si>
  <si>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</si>
  <si>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</si>
  <si>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</si>
  <si>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</si>
  <si>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</si>
  <si>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</si>
  <si>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</si>
  <si>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</si>
  <si>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</si>
  <si>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</si>
  <si>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</si>
  <si>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</si>
  <si>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</si>
  <si>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</si>
  <si>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</si>
  <si>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</si>
  <si>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</si>
  <si>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</si>
  <si>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</si>
  <si>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</si>
  <si>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</si>
  <si>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</si>
  <si>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</si>
  <si>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</si>
  <si>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</si>
  <si>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</si>
  <si>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</si>
  <si>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</si>
  <si>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</si>
  <si>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</si>
  <si>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</si>
  <si>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</si>
  <si>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</si>
  <si>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</si>
  <si>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</si>
  <si>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</si>
  <si>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</si>
  <si>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</si>
  <si>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</si>
  <si>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</si>
  <si>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</si>
  <si>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</si>
  <si>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</si>
  <si>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</si>
  <si>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</si>
  <si>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</si>
  <si>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</si>
  <si>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</si>
  <si>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</si>
  <si>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</si>
  <si>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</si>
  <si>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</si>
  <si>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</si>
  <si>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</si>
  <si>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</si>
  <si>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</si>
  <si>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</si>
  <si>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</si>
  <si>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</si>
  <si>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</si>
  <si>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</si>
  <si>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</si>
  <si>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</si>
  <si>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</si>
  <si>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</si>
  <si>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</si>
  <si>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</si>
  <si>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</si>
  <si>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</si>
  <si>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</si>
  <si>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</si>
  <si>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</si>
  <si>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</si>
  <si>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</si>
  <si>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</si>
  <si>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</si>
  <si>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</si>
  <si>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</si>
  <si>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</si>
  <si>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</si>
  <si>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</si>
  <si>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</si>
  <si>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</si>
  <si>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</si>
  <si>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</si>
  <si>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</si>
  <si>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</si>
  <si>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</si>
  <si>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</si>
  <si>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</si>
  <si>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</si>
  <si>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</si>
  <si>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</si>
  <si>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</si>
  <si>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</si>
  <si>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</si>
  <si>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</si>
  <si>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</si>
  <si>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</si>
  <si>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</si>
  <si>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</si>
  <si>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</si>
  <si>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</si>
  <si>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</si>
  <si>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</si>
  <si>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</si>
  <si>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</si>
  <si>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</si>
  <si>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</si>
  <si>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</si>
  <si>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</si>
  <si>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</si>
  <si>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</si>
  <si>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</si>
  <si>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</si>
  <si>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</si>
  <si>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</si>
  <si>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</si>
  <si>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</si>
  <si>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</si>
  <si>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</si>
  <si>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</si>
  <si>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</si>
  <si>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</si>
  <si>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</si>
  <si>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</si>
  <si>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</si>
  <si>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</si>
  <si>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</si>
  <si>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</si>
  <si>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</si>
  <si>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</si>
  <si>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</si>
  <si>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</si>
  <si>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</si>
  <si>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</si>
  <si>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</si>
  <si>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</si>
  <si>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</si>
  <si>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</si>
  <si>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</si>
  <si>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</si>
  <si>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</si>
  <si>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</si>
  <si>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</si>
  <si>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</si>
  <si>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</si>
  <si>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</si>
  <si>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</si>
  <si>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</si>
  <si>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</si>
  <si>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</si>
  <si>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</si>
  <si>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</si>
  <si>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</si>
  <si>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</si>
  <si>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</si>
  <si>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</si>
  <si>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</si>
  <si>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</si>
  <si>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</si>
  <si>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</si>
  <si>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</si>
  <si>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</si>
  <si>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</si>
  <si>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</si>
  <si>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</si>
  <si>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</si>
  <si>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</si>
  <si>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</si>
  <si>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</si>
  <si>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</si>
  <si>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</si>
  <si>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</si>
  <si>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</si>
  <si>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</si>
  <si>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</si>
  <si>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</si>
  <si>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</si>
  <si>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</si>
  <si>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</si>
  <si>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</si>
  <si>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</si>
  <si>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</si>
  <si>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</si>
  <si>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</si>
  <si>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</si>
  <si>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</si>
  <si>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</si>
  <si>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</si>
  <si>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</si>
  <si>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</si>
  <si>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</si>
  <si>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</si>
  <si>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</si>
  <si>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</si>
  <si>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</si>
  <si>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</si>
  <si>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</si>
  <si>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</si>
  <si>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</si>
  <si>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</si>
  <si>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</si>
  <si>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</si>
  <si>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</si>
  <si>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</si>
  <si>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</si>
  <si>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</si>
  <si>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</si>
  <si>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</si>
  <si>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</si>
  <si>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</si>
  <si>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</si>
  <si>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</si>
  <si>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</si>
  <si>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</si>
  <si>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</si>
  <si>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</si>
  <si>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</si>
  <si>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</si>
  <si>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</si>
  <si>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</si>
  <si>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</si>
  <si>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</si>
  <si>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</si>
  <si>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</si>
  <si>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</si>
  <si>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</si>
  <si>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</si>
  <si>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</si>
  <si>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</si>
  <si>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</si>
  <si>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</si>
  <si>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</si>
  <si>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</si>
  <si>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</si>
  <si>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</si>
  <si>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</si>
  <si>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</si>
  <si>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</si>
  <si>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</si>
  <si>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</si>
  <si>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</si>
  <si>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</si>
  <si>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</si>
  <si>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</si>
  <si>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</si>
  <si>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</si>
  <si>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</si>
  <si>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</si>
  <si>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</si>
  <si>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</si>
  <si>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</si>
  <si>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</si>
  <si>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</si>
  <si>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</si>
  <si>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</si>
  <si>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</si>
  <si>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</si>
  <si>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</si>
  <si>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</si>
  <si>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</si>
  <si>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</si>
  <si>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</si>
  <si>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</si>
  <si>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</si>
  <si>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</si>
  <si>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</si>
  <si>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</si>
  <si>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</si>
  <si>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</si>
  <si>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</si>
  <si>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</si>
  <si>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</si>
  <si>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</si>
  <si>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</si>
  <si>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</si>
  <si>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</si>
  <si>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</si>
  <si>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</si>
  <si>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</si>
  <si>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</si>
  <si>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</si>
  <si>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</si>
  <si>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</si>
  <si>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</si>
  <si>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</si>
  <si>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</si>
  <si>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</si>
  <si>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</si>
  <si>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</si>
  <si>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</si>
  <si>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</si>
  <si>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</si>
  <si>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</si>
  <si>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</si>
  <si>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</si>
  <si>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</si>
  <si>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</si>
  <si>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</si>
  <si>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</si>
  <si>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</si>
  <si>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</si>
  <si>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</si>
  <si>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</si>
  <si>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</si>
  <si>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</si>
  <si>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</si>
  <si>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</si>
  <si>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</si>
  <si>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</si>
  <si>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</si>
  <si>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</si>
  <si>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</si>
  <si>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</si>
  <si>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</si>
  <si>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</si>
  <si>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</si>
  <si>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</si>
  <si>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</si>
  <si>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</si>
  <si>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</si>
  <si>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</si>
  <si>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</si>
  <si>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</si>
  <si>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</si>
  <si>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</si>
  <si>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</si>
  <si>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</si>
  <si>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</si>
  <si>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</si>
  <si>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</si>
  <si>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</si>
  <si>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</si>
  <si>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</si>
  <si>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</si>
  <si>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</si>
  <si>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</si>
  <si>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</si>
  <si>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</si>
  <si>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</si>
  <si>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</si>
  <si>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</si>
  <si>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</si>
  <si>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</si>
  <si>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</si>
  <si>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</si>
  <si>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</si>
  <si>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</si>
  <si>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</si>
  <si>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</si>
  <si>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</si>
  <si>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</si>
  <si>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</si>
  <si>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</si>
  <si>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</si>
  <si>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</si>
  <si>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</si>
  <si>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</si>
  <si>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</si>
  <si>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</si>
  <si>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</si>
  <si>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</si>
  <si>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</si>
  <si>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</si>
  <si>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</si>
  <si>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</si>
  <si>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</si>
  <si>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</si>
  <si>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</si>
  <si>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</si>
  <si>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</si>
  <si>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</si>
  <si>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</si>
  <si>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</si>
  <si>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</si>
  <si>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</si>
  <si>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</si>
  <si>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</si>
  <si>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</si>
  <si>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</si>
  <si>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</si>
  <si>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</si>
  <si>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</si>
  <si>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</si>
  <si>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</si>
  <si>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</si>
  <si>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</si>
  <si>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</si>
  <si>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</si>
  <si>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</si>
  <si>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</si>
  <si>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</si>
  <si>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</si>
  <si>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</si>
  <si>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</si>
  <si>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</si>
  <si>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</si>
  <si>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</si>
  <si>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</si>
  <si>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</si>
  <si>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</si>
  <si>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</si>
  <si>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</si>
  <si>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</si>
  <si>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</si>
  <si>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</si>
  <si>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</si>
  <si>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</si>
  <si>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</si>
  <si>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</si>
  <si>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</si>
  <si>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</si>
  <si>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</si>
  <si>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</si>
  <si>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</si>
  <si>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</si>
  <si>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</si>
  <si>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</si>
  <si>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</si>
  <si>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</si>
  <si>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</si>
  <si>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</si>
  <si>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</si>
  <si>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</si>
  <si>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</si>
  <si>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</si>
  <si>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</si>
  <si>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</si>
  <si>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</si>
  <si>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</si>
  <si>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</si>
  <si>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</si>
  <si>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</si>
  <si>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</si>
  <si>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</si>
  <si>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</si>
  <si>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</si>
  <si>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</si>
  <si>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</si>
  <si>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</si>
  <si>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</si>
  <si>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</si>
  <si>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</si>
  <si>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</si>
  <si>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</si>
  <si>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</si>
  <si>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</si>
  <si>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</si>
  <si>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</si>
  <si>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</si>
  <si>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</si>
  <si>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</si>
  <si>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</si>
  <si>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</si>
  <si>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</si>
  <si>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</si>
  <si>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</si>
  <si>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</si>
  <si>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</si>
  <si>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</si>
  <si>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</si>
  <si>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</si>
  <si>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</si>
  <si>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</si>
  <si>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</si>
  <si>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</si>
  <si>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</si>
  <si>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</si>
  <si>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</si>
  <si>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</si>
  <si>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</si>
  <si>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</si>
  <si>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</si>
  <si>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</si>
  <si>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</si>
  <si>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</si>
  <si>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</si>
  <si>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</si>
  <si>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</si>
  <si>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</si>
  <si>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</si>
  <si>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</si>
  <si>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</si>
  <si>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</si>
  <si>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</si>
  <si>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</si>
  <si>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</si>
  <si>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</si>
  <si>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</si>
  <si>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</si>
  <si>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</si>
  <si>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</si>
  <si>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</si>
  <si>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</si>
  <si>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</si>
  <si>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</si>
  <si>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</si>
  <si>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</si>
  <si>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</si>
  <si>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</si>
  <si>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</si>
  <si>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</si>
  <si>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</si>
  <si>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</si>
  <si>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</si>
  <si>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</si>
  <si>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</si>
  <si>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</si>
  <si>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</si>
  <si>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</si>
  <si>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</si>
  <si>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</si>
  <si>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</si>
  <si>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</si>
  <si>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</si>
  <si>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</si>
  <si>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</si>
  <si>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</si>
  <si>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</si>
  <si>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</si>
  <si>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</si>
  <si>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</si>
  <si>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</si>
  <si>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</si>
  <si>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</si>
  <si>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</si>
  <si>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</si>
  <si>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</si>
  <si>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</si>
  <si>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</si>
  <si>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</si>
  <si>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</si>
  <si>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</si>
  <si>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</si>
  <si>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</si>
  <si>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</si>
  <si>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</si>
  <si>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</si>
  <si>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</si>
  <si>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</si>
  <si>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</si>
  <si>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</si>
  <si>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</si>
  <si>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</si>
  <si>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</si>
  <si>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</si>
  <si>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</si>
  <si>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</si>
  <si>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</si>
  <si>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</si>
  <si>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</si>
  <si>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</si>
  <si>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</si>
  <si>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</si>
  <si>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</si>
  <si>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</si>
  <si>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</si>
  <si>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</si>
  <si>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</si>
  <si>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</si>
  <si>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</si>
  <si>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</si>
  <si>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</si>
  <si>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</si>
  <si>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</si>
  <si>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</si>
  <si>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</si>
  <si>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</si>
  <si>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</si>
  <si>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</si>
  <si>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</si>
  <si>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</si>
  <si>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</si>
  <si>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</si>
  <si>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</si>
  <si>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</si>
  <si>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</si>
  <si>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</si>
  <si>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</si>
  <si>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</si>
  <si>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</si>
  <si>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</si>
  <si>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</si>
  <si>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</si>
  <si>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</si>
  <si>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</si>
  <si>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</si>
  <si>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</si>
  <si>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</si>
  <si>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</si>
  <si>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</si>
  <si>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</si>
  <si>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</si>
  <si>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</si>
  <si>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</si>
  <si>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</si>
  <si>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</si>
  <si>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</si>
  <si>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</si>
  <si>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</si>
  <si>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</si>
  <si>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</si>
  <si>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</si>
  <si>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</si>
  <si>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</si>
  <si>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</si>
  <si>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</si>
  <si>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</si>
  <si>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</si>
  <si>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</si>
  <si>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</si>
  <si>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</si>
  <si>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</si>
  <si>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</si>
  <si>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</si>
  <si>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</si>
  <si>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</si>
  <si>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</si>
  <si>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</si>
  <si>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</si>
  <si>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</si>
  <si>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</si>
  <si>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</si>
  <si>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</si>
  <si>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</si>
  <si>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</si>
  <si>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</si>
  <si>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</si>
  <si>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</si>
  <si>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</si>
  <si>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</si>
  <si>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</si>
  <si>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</si>
  <si>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</si>
  <si>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</si>
  <si>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</si>
  <si>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</si>
  <si>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</si>
  <si>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</si>
  <si>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</si>
  <si>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</si>
  <si>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</si>
  <si>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</si>
  <si>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</si>
  <si>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</si>
  <si>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</si>
  <si>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</si>
  <si>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</si>
  <si>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</si>
  <si>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</si>
  <si>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</si>
  <si>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</si>
  <si>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</si>
  <si>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</si>
  <si>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</si>
  <si>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</si>
  <si>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</si>
  <si>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</si>
  <si>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</si>
  <si>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</si>
  <si>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</si>
  <si>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</si>
  <si>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</si>
  <si>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</si>
  <si>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</si>
  <si>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</si>
  <si>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</si>
  <si>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</si>
  <si>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</si>
  <si>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</si>
  <si>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</si>
  <si>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</si>
  <si>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</si>
  <si>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</si>
  <si>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</si>
  <si>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</si>
  <si>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</si>
  <si>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</si>
  <si>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</si>
  <si>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</si>
  <si>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</si>
  <si>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</si>
  <si>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</si>
  <si>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</si>
  <si>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</si>
  <si>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</si>
  <si>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</si>
  <si>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</si>
  <si>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</si>
  <si>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</si>
  <si>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</si>
  <si>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</si>
  <si>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</si>
  <si>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</si>
  <si>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</si>
  <si>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</si>
  <si>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</si>
  <si>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</si>
  <si>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</si>
  <si>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</si>
  <si>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</si>
  <si>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</si>
  <si>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</si>
  <si>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</si>
  <si>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</si>
  <si>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</si>
  <si>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</si>
  <si>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</si>
  <si>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</si>
  <si>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</si>
  <si>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</si>
  <si>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</si>
  <si>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</si>
  <si>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</si>
  <si>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</si>
  <si>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</si>
  <si>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</si>
  <si>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</si>
  <si>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</si>
  <si>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</si>
  <si>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</si>
  <si>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</si>
  <si>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</si>
  <si>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</si>
  <si>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</si>
  <si>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</si>
  <si>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</si>
  <si>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</si>
  <si>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</si>
  <si>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</si>
  <si>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</si>
  <si>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</si>
  <si>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</si>
  <si>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</si>
  <si>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</si>
  <si>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</si>
  <si>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</si>
  <si>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</si>
  <si>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</si>
  <si>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</si>
  <si>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</si>
  <si>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</si>
  <si>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</si>
  <si>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</si>
  <si>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</si>
  <si>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</si>
  <si>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</si>
  <si>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</si>
  <si>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</si>
  <si>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</si>
  <si>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</si>
  <si>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</si>
  <si>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</si>
  <si>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</si>
  <si>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</si>
  <si>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</si>
  <si>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</si>
  <si>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</si>
  <si>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</si>
  <si>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</si>
  <si>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</si>
  <si>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</si>
  <si>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</si>
  <si>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</si>
  <si>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</si>
  <si>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</si>
  <si>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</si>
  <si>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</si>
  <si>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</si>
  <si>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</si>
  <si>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</si>
  <si>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</si>
  <si>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</si>
  <si>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</si>
  <si>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</si>
  <si>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</si>
  <si>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</si>
  <si>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</si>
  <si>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</si>
  <si>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</si>
  <si>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</si>
  <si>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</si>
  <si>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</si>
  <si>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</si>
  <si>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</si>
  <si>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</si>
  <si>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</si>
  <si>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</si>
  <si>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</si>
  <si>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</si>
  <si>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</si>
  <si>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</si>
  <si>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</si>
  <si>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</si>
  <si>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</si>
  <si>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</si>
  <si>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</si>
  <si>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</si>
  <si>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</si>
  <si>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</si>
  <si>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</si>
  <si>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</si>
  <si>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</si>
  <si>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</si>
  <si>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</si>
  <si>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</si>
  <si>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</si>
  <si>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</si>
  <si>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</si>
  <si>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</si>
  <si>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</si>
  <si>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</si>
  <si>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</si>
  <si>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</si>
  <si>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</si>
  <si>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</si>
  <si>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</si>
  <si>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</si>
  <si>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</si>
  <si>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</si>
  <si>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</si>
  <si>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</si>
  <si>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</si>
  <si>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</si>
  <si>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</si>
  <si>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</si>
  <si>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</si>
  <si>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</si>
  <si>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</si>
  <si>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</si>
  <si>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</si>
  <si>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</si>
  <si>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</si>
  <si>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</si>
  <si>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</si>
  <si>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</si>
  <si>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</si>
  <si>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</si>
  <si>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</si>
  <si>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</si>
  <si>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</si>
  <si>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</si>
  <si>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</si>
  <si>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</si>
  <si>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</si>
  <si>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</si>
  <si>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</si>
  <si>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</si>
  <si>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</si>
  <si>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</si>
  <si>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</si>
  <si>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</si>
  <si>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</si>
  <si>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</si>
  <si>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</si>
  <si>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</si>
  <si>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</si>
  <si>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</si>
  <si>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</si>
  <si>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</si>
  <si>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</si>
  <si>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</si>
  <si>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</si>
  <si>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</si>
  <si>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</si>
  <si>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</si>
  <si>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</si>
  <si>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</si>
  <si>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</si>
  <si>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</si>
  <si>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</si>
  <si>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</si>
  <si>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</si>
  <si>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</si>
  <si>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</si>
  <si>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</si>
  <si>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</si>
  <si>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</si>
  <si>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</si>
  <si>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</si>
  <si>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</si>
  <si>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</si>
  <si>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</si>
  <si>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</si>
  <si>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</si>
  <si>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</si>
  <si>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</si>
  <si>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</si>
  <si>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</si>
  <si>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</si>
  <si>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</si>
  <si>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</si>
  <si>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</si>
  <si>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</si>
  <si>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</si>
  <si>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</si>
  <si>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</si>
  <si>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</si>
  <si>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</si>
  <si>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</si>
  <si>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</si>
  <si>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</si>
  <si>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</si>
  <si>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</si>
  <si>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</si>
  <si>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</si>
  <si>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</si>
  <si>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</si>
  <si>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</si>
  <si>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</si>
  <si>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</si>
  <si>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</si>
  <si>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</si>
  <si>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</si>
  <si>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</si>
  <si>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</si>
  <si>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</si>
  <si>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</si>
  <si>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</si>
  <si>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</si>
  <si>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</si>
  <si>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</si>
  <si>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</si>
  <si>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</si>
  <si>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</si>
  <si>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</si>
  <si>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</si>
  <si>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</si>
  <si>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</si>
  <si>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</si>
  <si>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</si>
  <si>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</si>
  <si>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</si>
  <si>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</si>
  <si>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</si>
  <si>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</si>
  <si>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</si>
  <si>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</si>
  <si>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</si>
  <si>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</si>
  <si>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</si>
  <si>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</si>
  <si>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</si>
  <si>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</si>
  <si>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</si>
  <si>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</si>
  <si>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</si>
  <si>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</si>
  <si>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</si>
  <si>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</si>
  <si>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</si>
  <si>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</si>
  <si>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</si>
  <si>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</si>
  <si>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</si>
  <si>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</si>
  <si>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</si>
  <si>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</si>
  <si>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</si>
  <si>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</si>
  <si>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</si>
  <si>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</si>
  <si>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</si>
  <si>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</si>
  <si>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</si>
  <si>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</si>
  <si>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</si>
  <si>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</si>
  <si>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</si>
  <si>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</si>
  <si>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</si>
  <si>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</si>
  <si>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</si>
  <si>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</si>
  <si>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</si>
  <si>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</si>
  <si>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</si>
  <si>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</si>
  <si>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</si>
  <si>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</si>
  <si>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</si>
  <si>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</si>
  <si>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</si>
  <si>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</si>
  <si>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</si>
  <si>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</si>
  <si>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</si>
  <si>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</si>
  <si>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</si>
  <si>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</si>
  <si>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</si>
  <si>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</si>
  <si>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</si>
  <si>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</si>
  <si>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</si>
  <si>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</si>
  <si>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</si>
  <si>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</si>
  <si>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</si>
  <si>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</si>
  <si>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</si>
  <si>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</si>
  <si>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</si>
  <si>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</si>
  <si>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</si>
  <si>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</si>
  <si>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</si>
  <si>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</si>
  <si>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</si>
  <si>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</si>
  <si>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</si>
  <si>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</si>
  <si>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</si>
  <si>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</si>
  <si>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</si>
  <si>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</si>
  <si>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</si>
  <si>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</si>
  <si>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</si>
  <si>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</si>
  <si>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</si>
  <si>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</si>
  <si>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</si>
  <si>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</si>
  <si>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</si>
  <si>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</si>
  <si>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</si>
  <si>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</si>
  <si>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</si>
  <si>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</si>
  <si>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</si>
  <si>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</si>
  <si>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</si>
  <si>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</si>
  <si>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</si>
  <si>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</si>
  <si>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</si>
  <si>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</si>
  <si>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</si>
  <si>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</si>
  <si>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</si>
  <si>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</si>
  <si>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</si>
  <si>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</si>
  <si>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</si>
  <si>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</si>
  <si>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</si>
  <si>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</si>
  <si>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</si>
  <si>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</si>
  <si>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</si>
  <si>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</si>
  <si>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</si>
  <si>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</si>
  <si>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</si>
  <si>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</si>
  <si>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</si>
  <si>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</si>
  <si>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</si>
  <si>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</si>
  <si>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</si>
  <si>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</si>
  <si>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</si>
  <si>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</si>
  <si>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</si>
  <si>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</si>
  <si>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</si>
  <si>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</si>
  <si>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</si>
  <si>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</si>
  <si>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</si>
  <si>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</si>
  <si>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</si>
  <si>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</si>
  <si>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</si>
  <si>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</si>
  <si>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</si>
  <si>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</si>
  <si>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</si>
  <si>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</si>
  <si>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</si>
  <si>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</si>
  <si>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</si>
  <si>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</si>
  <si>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</si>
  <si>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</si>
  <si>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</si>
  <si>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</si>
  <si>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</si>
  <si>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</si>
  <si>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</si>
  <si>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</si>
  <si>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</si>
  <si>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</si>
  <si>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</si>
  <si>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</si>
  <si>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</si>
  <si>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</si>
  <si>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</si>
  <si>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</si>
  <si>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</si>
  <si>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</si>
  <si>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</si>
  <si>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</si>
  <si>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</si>
  <si>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</si>
  <si>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</si>
  <si>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</si>
  <si>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</si>
  <si>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</si>
  <si>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</si>
  <si>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</si>
  <si>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</si>
  <si>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</si>
  <si>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</si>
  <si>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</si>
  <si>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</si>
  <si>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</si>
  <si>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</si>
  <si>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</si>
  <si>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</si>
  <si>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</si>
  <si>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</si>
  <si>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</si>
  <si>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</si>
  <si>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</si>
  <si>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</si>
  <si>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</si>
  <si>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</si>
  <si>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</si>
  <si>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</si>
  <si>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</si>
  <si>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</si>
  <si>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</si>
  <si>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</si>
  <si>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</si>
  <si>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</si>
  <si>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</si>
  <si>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</si>
  <si>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</si>
  <si>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</si>
  <si>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</si>
  <si>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</si>
  <si>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</si>
  <si>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</si>
  <si>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</si>
  <si>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</si>
  <si>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</si>
  <si>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</si>
  <si>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</si>
  <si>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</si>
  <si>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</si>
  <si>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</si>
  <si>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</si>
  <si>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</si>
  <si>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</si>
  <si>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</si>
  <si>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</si>
  <si>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</si>
  <si>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</si>
  <si>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</si>
  <si>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</si>
  <si>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</si>
  <si>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</si>
  <si>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</si>
  <si>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</si>
  <si>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</si>
  <si>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</si>
  <si>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</si>
  <si>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</si>
  <si>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</si>
  <si>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</si>
  <si>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</si>
  <si>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</si>
  <si>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</si>
  <si>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</si>
  <si>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</si>
  <si>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</si>
  <si>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</si>
  <si>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</si>
  <si>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</si>
  <si>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</si>
  <si>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</si>
  <si>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</si>
  <si>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</si>
  <si>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</si>
  <si>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</si>
  <si>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</si>
  <si>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</si>
  <si>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</si>
  <si>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</si>
  <si>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</si>
  <si>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</si>
  <si>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</si>
  <si>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</si>
  <si>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</si>
  <si>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</si>
  <si>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</si>
  <si>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</si>
  <si>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</si>
  <si>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</si>
  <si>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</si>
  <si>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</si>
  <si>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</si>
  <si>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</si>
  <si>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</si>
  <si>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</si>
  <si>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</si>
  <si>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</si>
  <si>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</si>
  <si>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</si>
  <si>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</si>
  <si>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</si>
  <si>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</si>
  <si>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</si>
  <si>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</si>
  <si>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</si>
  <si>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</si>
  <si>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</si>
  <si>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</si>
  <si>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</si>
  <si>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</si>
  <si>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</si>
  <si>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</si>
  <si>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</si>
  <si>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</si>
  <si>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</si>
  <si>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</si>
  <si>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</si>
  <si>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</si>
  <si>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</si>
  <si>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</si>
  <si>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</si>
  <si>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</si>
  <si>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</si>
  <si>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</si>
  <si>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</si>
  <si>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</si>
  <si>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</si>
  <si>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</si>
  <si>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</si>
  <si>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</si>
  <si>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</si>
  <si>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</si>
  <si>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</si>
  <si>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</si>
  <si>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</si>
  <si>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</si>
  <si>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</si>
  <si>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</si>
  <si>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</si>
  <si>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</si>
  <si>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</si>
  <si>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</si>
  <si>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</si>
  <si>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</si>
  <si>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</si>
  <si>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</si>
  <si>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</si>
  <si>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</si>
  <si>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</si>
  <si>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</si>
  <si>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</si>
  <si>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</si>
  <si>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</si>
  <si>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</si>
  <si>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</si>
  <si>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</si>
  <si>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</si>
  <si>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</si>
  <si>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</si>
  <si>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</si>
  <si>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</si>
  <si>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</si>
  <si>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</si>
  <si>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</si>
  <si>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</si>
  <si>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</si>
  <si>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</si>
  <si>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</si>
  <si>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</si>
  <si>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</si>
  <si>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</si>
  <si>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</si>
  <si>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</si>
  <si>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</si>
  <si>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</si>
  <si>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</si>
  <si>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</si>
  <si>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</si>
  <si>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</si>
  <si>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</si>
  <si>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</si>
  <si>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</si>
  <si>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</si>
  <si>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</si>
  <si>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</si>
  <si>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</si>
  <si>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</si>
  <si>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</si>
  <si>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</si>
  <si>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</si>
  <si>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</si>
  <si>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</si>
  <si>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</si>
  <si>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</si>
  <si>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</si>
  <si>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</si>
  <si>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</si>
  <si>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</si>
  <si>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</si>
  <si>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</si>
  <si>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</si>
  <si>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</si>
  <si>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</si>
  <si>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</si>
  <si>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</si>
  <si>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</si>
  <si>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</si>
  <si>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</si>
  <si>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</si>
  <si>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</si>
  <si>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</si>
  <si>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</si>
  <si>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</si>
  <si>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</si>
  <si>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</si>
  <si>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</si>
  <si>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</si>
  <si>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</si>
  <si>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</si>
  <si>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</si>
  <si>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</si>
  <si>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</si>
  <si>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</si>
  <si>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</si>
  <si>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</si>
  <si>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</si>
  <si>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</si>
  <si>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</si>
  <si>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</si>
  <si>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</si>
  <si>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</si>
  <si>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</si>
  <si>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</si>
  <si>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</si>
  <si>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</si>
  <si>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</si>
  <si>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</si>
  <si>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</si>
  <si>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</si>
  <si>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</si>
  <si>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</si>
  <si>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</si>
  <si>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</si>
  <si>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</si>
  <si>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</si>
  <si>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</si>
  <si>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</si>
  <si>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</si>
  <si>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</si>
  <si>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</si>
  <si>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</si>
  <si>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</si>
  <si>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</si>
  <si>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</si>
  <si>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</si>
  <si>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</si>
  <si>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</si>
  <si>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</si>
  <si>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</si>
  <si>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</si>
  <si>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</si>
  <si>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</si>
  <si>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</si>
  <si>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</si>
  <si>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</si>
  <si>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</si>
  <si>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</si>
  <si>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</si>
  <si>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</si>
  <si>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</si>
  <si>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</si>
  <si>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</si>
  <si>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</si>
  <si>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</si>
  <si>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</si>
  <si>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</si>
  <si>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</si>
  <si>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</si>
  <si>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</si>
  <si>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</si>
  <si>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</si>
  <si>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</si>
  <si>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</si>
  <si>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</si>
  <si>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</si>
  <si>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</si>
  <si>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</si>
  <si>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</si>
  <si>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</si>
  <si>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</si>
  <si>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</si>
  <si>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</si>
  <si>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</si>
  <si>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</si>
  <si>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</si>
  <si>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</si>
  <si>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</si>
  <si>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</si>
  <si>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</si>
  <si>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</si>
  <si>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</si>
  <si>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</si>
  <si>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</si>
  <si>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</si>
  <si>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</si>
  <si>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</si>
  <si>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</si>
  <si>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</si>
  <si>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</si>
  <si>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</si>
  <si>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</si>
  <si>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</si>
  <si>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</si>
  <si>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</si>
  <si>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</si>
  <si>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</si>
  <si>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</si>
  <si>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</si>
  <si>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</si>
  <si>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</si>
  <si>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</si>
  <si>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</si>
  <si>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</si>
  <si>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</si>
  <si>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</si>
  <si>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</si>
  <si>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</si>
  <si>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</si>
  <si>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</si>
  <si>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</si>
  <si>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</si>
  <si>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</si>
  <si>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</si>
  <si>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</si>
  <si>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</si>
  <si>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</si>
  <si>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</si>
  <si>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</si>
  <si>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</si>
  <si>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</si>
  <si>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</si>
  <si>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</si>
  <si>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</si>
  <si>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</si>
  <si>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</si>
  <si>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</si>
  <si>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</si>
  <si>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</si>
  <si>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</si>
  <si>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</si>
  <si>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</si>
  <si>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</si>
  <si>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</si>
  <si>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</si>
  <si>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</si>
  <si>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</si>
  <si>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</si>
  <si>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</si>
  <si>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</si>
  <si>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</si>
  <si>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</si>
  <si>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</si>
  <si>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</si>
  <si>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</si>
  <si>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</si>
  <si>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</si>
  <si>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</si>
  <si>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</si>
  <si>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</si>
  <si>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</si>
  <si>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</si>
  <si>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</si>
  <si>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</si>
  <si>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</si>
  <si>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</si>
  <si>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</si>
  <si>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</si>
  <si>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</si>
  <si>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</si>
  <si>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</si>
  <si>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</si>
  <si>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</si>
  <si>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</si>
  <si>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</si>
  <si>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</si>
  <si>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</si>
  <si>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</si>
  <si>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</si>
  <si>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</si>
  <si>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</si>
  <si>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</si>
  <si>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</si>
  <si>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</si>
  <si>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</si>
  <si>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</si>
  <si>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</si>
  <si>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</si>
  <si>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</si>
  <si>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</si>
  <si>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</si>
  <si>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</si>
  <si>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</si>
  <si>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</si>
  <si>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</si>
  <si>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</si>
  <si>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</si>
  <si>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</si>
  <si>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</si>
  <si>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</si>
  <si>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</si>
  <si>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</si>
  <si>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</si>
  <si>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</si>
  <si>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</si>
  <si>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</si>
  <si>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</si>
  <si>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</si>
  <si>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</si>
  <si>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</si>
  <si>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</si>
  <si>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</si>
  <si>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</si>
  <si>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</si>
  <si>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</si>
  <si>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</si>
  <si>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</si>
  <si>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</si>
  <si>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</si>
  <si>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</si>
  <si>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</si>
  <si>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</si>
  <si>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</si>
  <si>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</si>
  <si>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</si>
  <si>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</si>
  <si>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</si>
  <si>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</si>
  <si>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</si>
  <si>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</si>
  <si>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</si>
  <si>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</si>
  <si>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</si>
  <si>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</si>
  <si>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</si>
  <si>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</si>
  <si>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</si>
  <si>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</si>
  <si>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</si>
  <si>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</si>
  <si>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</si>
  <si>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</si>
  <si>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</si>
  <si>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</si>
  <si>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</si>
  <si>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</si>
  <si>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</si>
  <si>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</si>
  <si>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</si>
  <si>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</si>
  <si>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</si>
  <si>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</si>
  <si>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</si>
  <si>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</si>
  <si>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</si>
  <si>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</si>
  <si>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</si>
  <si>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</si>
  <si>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</si>
  <si>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</si>
  <si>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</si>
  <si>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</si>
  <si>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</si>
  <si>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</si>
  <si>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</si>
  <si>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</si>
  <si>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</si>
  <si>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</si>
  <si>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</si>
  <si>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</si>
  <si>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</si>
  <si>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</si>
  <si>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</si>
  <si>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</si>
  <si>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</si>
  <si>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</si>
  <si>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</si>
  <si>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</si>
  <si>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</si>
  <si>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</si>
  <si>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</si>
  <si>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</si>
  <si>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</si>
  <si>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</si>
  <si>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</si>
  <si>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</si>
  <si>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</si>
  <si>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</si>
  <si>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</si>
  <si>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</si>
  <si>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</si>
  <si>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</si>
  <si>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</si>
  <si>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</si>
  <si>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</si>
  <si>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</si>
  <si>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</si>
  <si>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</si>
  <si>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</si>
  <si>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</si>
  <si>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</si>
  <si>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</si>
  <si>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</si>
  <si>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</si>
  <si>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</si>
  <si>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</si>
  <si>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</si>
  <si>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</si>
  <si>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</si>
  <si>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</si>
  <si>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</si>
  <si>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</si>
  <si>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</si>
  <si>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</si>
  <si>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</si>
  <si>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</si>
  <si>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</si>
  <si>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</si>
  <si>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</si>
  <si>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</si>
  <si>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</si>
  <si>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</si>
  <si>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</si>
  <si>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</si>
  <si>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</si>
  <si>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</si>
  <si>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</si>
  <si>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</si>
  <si>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</si>
  <si>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</si>
  <si>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</si>
  <si>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</si>
  <si>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</si>
  <si>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</si>
  <si>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</si>
  <si>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</si>
  <si>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</si>
  <si>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</si>
  <si>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</si>
  <si>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</si>
  <si>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</si>
  <si>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</si>
  <si>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</si>
  <si>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</si>
  <si>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</si>
  <si>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</si>
  <si>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</si>
  <si>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</si>
  <si>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</si>
  <si>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</si>
  <si>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</si>
  <si>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</si>
  <si>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</si>
  <si>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</si>
  <si>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</si>
  <si>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</si>
  <si>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</si>
  <si>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</si>
  <si>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</si>
  <si>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</si>
  <si>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</si>
  <si>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</si>
  <si>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</si>
  <si>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</si>
  <si>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</si>
  <si>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</si>
  <si>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</si>
  <si>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</si>
  <si>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</si>
  <si>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</si>
  <si>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</si>
  <si>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</si>
  <si>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</si>
  <si>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</si>
  <si>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</si>
  <si>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</si>
  <si>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</si>
  <si>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</si>
  <si>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</si>
  <si>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</si>
  <si>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</si>
  <si>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</si>
  <si>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</si>
  <si>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</si>
  <si>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</si>
  <si>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</si>
  <si>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</si>
  <si>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</si>
  <si>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</si>
  <si>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</si>
  <si>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</si>
  <si>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</si>
  <si>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</si>
  <si>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</si>
  <si>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</si>
  <si>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</si>
  <si>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</si>
  <si>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</si>
  <si>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</si>
  <si>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</si>
  <si>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</si>
  <si>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</si>
  <si>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</si>
  <si>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</si>
  <si>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</si>
  <si>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</si>
  <si>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</si>
  <si>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</si>
  <si>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</si>
  <si>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</si>
  <si>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</si>
  <si>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</si>
  <si>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</si>
  <si>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</si>
  <si>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</si>
  <si>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</si>
  <si>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</si>
  <si>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</si>
  <si>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</si>
  <si>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</si>
  <si>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</si>
  <si>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</si>
  <si>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</si>
  <si>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</si>
  <si>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</si>
  <si>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</si>
  <si>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</si>
  <si>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</si>
  <si>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</si>
  <si>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</si>
  <si>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</si>
  <si>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</si>
  <si>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</si>
  <si>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</si>
  <si>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</si>
  <si>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</si>
  <si>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</si>
  <si>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</si>
  <si>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</si>
  <si>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</si>
  <si>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</si>
  <si>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</si>
  <si>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</si>
  <si>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</si>
  <si>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</si>
  <si>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</si>
  <si>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</si>
  <si>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</si>
  <si>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</si>
  <si>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</si>
  <si>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</si>
  <si>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</si>
  <si>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</si>
  <si>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</si>
  <si>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</si>
  <si>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</si>
  <si>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</si>
  <si>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</si>
  <si>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</si>
  <si>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</si>
  <si>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</si>
  <si>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</si>
  <si>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</si>
  <si>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</si>
  <si>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</si>
  <si>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</si>
  <si>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</si>
  <si>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</si>
  <si>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</si>
  <si>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</si>
  <si>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</si>
  <si>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</si>
  <si>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</si>
  <si>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</si>
  <si>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</si>
  <si>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</si>
  <si>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</si>
  <si>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</si>
  <si>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</si>
  <si>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</si>
  <si>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</si>
  <si>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</si>
  <si>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</si>
  <si>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</si>
  <si>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</si>
  <si>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</si>
  <si>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</si>
  <si>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</si>
  <si>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</si>
  <si>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</si>
  <si>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</si>
  <si>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</si>
  <si>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</si>
  <si>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</si>
  <si>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</si>
  <si>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</si>
  <si>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</si>
  <si>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</si>
  <si>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</si>
  <si>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</si>
  <si>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</si>
  <si>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</si>
  <si>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</si>
  <si>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</si>
  <si>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</si>
  <si>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</si>
  <si>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</si>
  <si>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</si>
  <si>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</si>
  <si>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</si>
  <si>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</si>
  <si>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</si>
  <si>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</si>
  <si>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</si>
  <si>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</si>
  <si>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</si>
  <si>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</si>
  <si>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</si>
  <si>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</si>
  <si>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</si>
  <si>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</si>
  <si>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</si>
  <si>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</si>
  <si>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</si>
  <si>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</si>
  <si>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</si>
  <si>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</si>
  <si>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</si>
  <si>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</si>
  <si>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</si>
  <si>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</si>
  <si>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</si>
  <si>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</si>
  <si>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</si>
  <si>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</si>
  <si>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</si>
  <si>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</si>
  <si>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</si>
  <si>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</si>
  <si>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</si>
  <si>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</si>
  <si>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</si>
  <si>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</si>
  <si>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</si>
  <si>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</si>
  <si>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</si>
  <si>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</si>
  <si>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</si>
  <si>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</si>
  <si>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</si>
  <si>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</si>
  <si>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</si>
  <si>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</si>
  <si>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</si>
  <si>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</si>
  <si>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</si>
  <si>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</si>
  <si>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</si>
  <si>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</si>
  <si>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</si>
  <si>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</si>
  <si>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</si>
  <si>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</si>
  <si>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</si>
  <si>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</si>
  <si>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</si>
  <si>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</si>
  <si>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</si>
  <si>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</si>
  <si>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</si>
  <si>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</si>
  <si>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</si>
  <si>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</si>
  <si>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</si>
  <si>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</si>
  <si>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</si>
  <si>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</si>
  <si>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</si>
  <si>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</si>
  <si>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</si>
  <si>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</si>
  <si>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</si>
  <si>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</si>
  <si>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</si>
  <si>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</si>
  <si>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</si>
  <si>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</si>
  <si>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</si>
  <si>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</si>
  <si>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</si>
  <si>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</si>
  <si>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</si>
  <si>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</si>
  <si>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</si>
  <si>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</si>
  <si>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</si>
  <si>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</si>
  <si>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</si>
  <si>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</si>
  <si>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</si>
  <si>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</si>
  <si>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</si>
  <si>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</si>
  <si>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</si>
  <si>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</si>
  <si>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</si>
  <si>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</si>
  <si>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</si>
  <si>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</si>
  <si>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</si>
  <si>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</si>
  <si>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</si>
  <si>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</si>
  <si>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</si>
  <si>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</si>
  <si>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</si>
  <si>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</si>
  <si>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</si>
  <si>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</si>
  <si>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</si>
  <si>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</si>
  <si>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</si>
  <si>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</si>
  <si>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</si>
  <si>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</si>
  <si>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</si>
  <si>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</si>
  <si>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</si>
  <si>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</si>
  <si>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</si>
  <si>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</si>
  <si>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</si>
  <si>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</si>
  <si>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</si>
  <si>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</si>
  <si>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</si>
  <si>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</si>
  <si>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</si>
  <si>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</si>
  <si>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</si>
  <si>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</si>
  <si>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</si>
  <si>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</si>
  <si>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</si>
  <si>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</si>
  <si>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</si>
  <si>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</si>
  <si>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</si>
  <si>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</si>
  <si>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</si>
  <si>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</si>
  <si>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</si>
  <si>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</si>
  <si>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</si>
  <si>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</si>
  <si>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</si>
  <si>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</si>
  <si>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</si>
  <si>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</si>
  <si>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</si>
  <si>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</si>
  <si>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</si>
  <si>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</si>
  <si>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</si>
  <si>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</si>
  <si>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</si>
  <si>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</si>
  <si>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</si>
  <si>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</si>
  <si>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</si>
  <si>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</si>
  <si>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</si>
  <si>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</si>
  <si>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</si>
  <si>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</si>
  <si>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</si>
  <si>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</si>
  <si>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</si>
  <si>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</si>
  <si>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</si>
  <si>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</si>
  <si>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</si>
  <si>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</si>
  <si>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</si>
  <si>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</si>
  <si>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</si>
  <si>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</si>
  <si>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</si>
  <si>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</si>
  <si>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</si>
  <si>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</si>
  <si>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</si>
  <si>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</si>
  <si>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</si>
  <si>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</si>
  <si>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</si>
  <si>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</si>
  <si>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</si>
  <si>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</si>
  <si>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</si>
  <si>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</si>
  <si>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</si>
  <si>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</si>
  <si>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</si>
  <si>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</si>
  <si>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</si>
  <si>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</si>
  <si>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</si>
  <si>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</si>
  <si>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</si>
  <si>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</si>
  <si>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</si>
  <si>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</si>
  <si>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</si>
  <si>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</si>
  <si>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</si>
  <si>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</si>
  <si>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</si>
  <si>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</si>
  <si>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</si>
  <si>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</si>
  <si>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</si>
  <si>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</si>
  <si>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</si>
  <si>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</si>
  <si>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</si>
  <si>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</si>
  <si>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</si>
  <si>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</si>
  <si>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</si>
  <si>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</si>
  <si>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</si>
  <si>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</si>
  <si>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</si>
  <si>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</si>
  <si>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</si>
  <si>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</si>
  <si>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</si>
  <si>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</si>
  <si>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</si>
  <si>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</si>
  <si>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</si>
  <si>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</si>
  <si>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</si>
  <si>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</si>
  <si>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</si>
  <si>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</si>
  <si>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</si>
  <si>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</si>
  <si>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</si>
  <si>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</si>
  <si>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</si>
  <si>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</si>
  <si>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</si>
  <si>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</si>
  <si>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</si>
  <si>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</si>
  <si>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</si>
  <si>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</si>
  <si>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</si>
  <si>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</si>
  <si>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</si>
  <si>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</si>
  <si>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</si>
  <si>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</si>
  <si>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</si>
  <si>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</si>
  <si>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</si>
  <si>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</si>
  <si>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</si>
  <si>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</si>
  <si>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</si>
  <si>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</si>
  <si>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</si>
  <si>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</si>
  <si>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</si>
  <si>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</si>
  <si>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</si>
  <si>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</si>
  <si>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</si>
  <si>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</si>
  <si>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</si>
  <si>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</si>
  <si>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</si>
  <si>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</si>
  <si>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</si>
  <si>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</si>
  <si>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</si>
  <si>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</si>
  <si>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</si>
  <si>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</si>
  <si>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</si>
  <si>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</si>
  <si>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</si>
  <si>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</si>
  <si>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</si>
  <si>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</si>
  <si>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</si>
  <si>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</si>
  <si>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</si>
  <si>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</si>
  <si>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</si>
  <si>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</si>
  <si>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</si>
  <si>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</si>
  <si>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</si>
  <si>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</si>
  <si>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</si>
  <si>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</si>
  <si>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</si>
  <si>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</si>
  <si>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</si>
  <si>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</si>
  <si>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</si>
  <si>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</si>
  <si>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</si>
  <si>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</si>
  <si>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</si>
  <si>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</si>
  <si>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</si>
  <si>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</si>
  <si>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</si>
  <si>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</si>
  <si>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</si>
  <si>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</si>
  <si>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</si>
  <si>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</si>
  <si>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</si>
  <si>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</si>
  <si>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</si>
  <si>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</si>
  <si>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</si>
  <si>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</si>
  <si>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</si>
  <si>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</si>
  <si>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</si>
  <si>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</si>
  <si>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</si>
  <si>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</si>
  <si>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</si>
  <si>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</si>
  <si>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</si>
  <si>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</si>
  <si>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</si>
  <si>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</si>
  <si>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</si>
  <si>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</si>
  <si>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</si>
  <si>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</si>
  <si>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</si>
  <si>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</si>
  <si>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</si>
  <si>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</si>
  <si>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</si>
  <si>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</si>
  <si>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</si>
  <si>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</si>
  <si>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</si>
  <si>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</si>
  <si>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</si>
  <si>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</si>
  <si>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</si>
  <si>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</si>
  <si>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</si>
  <si>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</si>
  <si>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</si>
  <si>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</si>
  <si>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</si>
  <si>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</si>
  <si>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</si>
  <si>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</si>
  <si>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</si>
  <si>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</si>
  <si>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</si>
  <si>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</si>
  <si>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</si>
  <si>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</si>
  <si>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</si>
  <si>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</si>
  <si>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</si>
  <si>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</si>
  <si>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</si>
  <si>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</si>
  <si>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</si>
  <si>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</si>
  <si>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</si>
  <si>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</si>
  <si>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</si>
  <si>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</si>
  <si>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</si>
  <si>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</si>
  <si>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</si>
  <si>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</si>
  <si>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</si>
  <si>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</si>
  <si>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</si>
  <si>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</si>
  <si>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</si>
  <si>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</si>
  <si>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</si>
  <si>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</si>
  <si>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</si>
  <si>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</si>
  <si>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</si>
  <si>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</si>
  <si>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</si>
  <si>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</si>
  <si>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</si>
  <si>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</si>
  <si>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</si>
  <si>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</si>
  <si>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</si>
  <si>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</si>
  <si>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</si>
  <si>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</si>
  <si>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</si>
  <si>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</si>
  <si>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</si>
  <si>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</si>
  <si>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</si>
  <si>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</si>
  <si>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</si>
  <si>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</si>
  <si>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</si>
  <si>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</si>
  <si>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</si>
  <si>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</si>
  <si>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</si>
  <si>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</si>
  <si>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</si>
  <si>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</si>
  <si>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</si>
  <si>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</si>
  <si>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</si>
  <si>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</si>
  <si>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</si>
  <si>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</si>
  <si>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</si>
  <si>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</si>
  <si>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</si>
  <si>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</si>
  <si>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</si>
  <si>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</si>
  <si>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</si>
  <si>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</si>
  <si>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</si>
  <si>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</si>
  <si>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</si>
  <si>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</si>
  <si>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</si>
  <si>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</si>
  <si>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</si>
  <si>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</si>
  <si>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</si>
  <si>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</si>
  <si>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</si>
  <si>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</si>
  <si>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</si>
  <si>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</si>
  <si>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</si>
  <si>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</si>
  <si>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</si>
  <si>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</si>
  <si>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</si>
  <si>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</si>
  <si>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</si>
  <si>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</si>
  <si>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</si>
  <si>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</si>
  <si>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</si>
  <si>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</si>
  <si>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</si>
  <si>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</si>
  <si>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</si>
  <si>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</si>
  <si>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</si>
  <si>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</si>
  <si>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</si>
  <si>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</si>
  <si>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</si>
  <si>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</si>
  <si>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</si>
  <si>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</si>
  <si>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</si>
  <si>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</si>
  <si>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</si>
  <si>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</si>
  <si>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</si>
  <si>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</si>
  <si>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</si>
  <si>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</si>
  <si>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</si>
  <si>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</si>
  <si>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</si>
  <si>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</si>
  <si>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</si>
  <si>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</si>
  <si>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</si>
  <si>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</si>
  <si>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</si>
  <si>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</si>
  <si>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</si>
  <si>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</si>
  <si>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</si>
  <si>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</si>
  <si>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</si>
  <si>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</si>
  <si>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</si>
  <si>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</si>
  <si>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</si>
  <si>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</si>
  <si>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</si>
  <si>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</si>
  <si>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</si>
  <si>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</si>
  <si>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</si>
  <si>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</si>
  <si>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</si>
  <si>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</si>
  <si>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</si>
  <si>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</si>
  <si>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</si>
  <si>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</si>
  <si>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</si>
  <si>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</si>
  <si>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</si>
  <si>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</si>
  <si>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</si>
  <si>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</si>
  <si>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</si>
  <si>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</si>
  <si>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</si>
  <si>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</si>
  <si>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</si>
  <si>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</si>
  <si>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</si>
  <si>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</si>
  <si>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</si>
  <si>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</si>
  <si>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</si>
  <si>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</si>
  <si>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</si>
  <si>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</si>
  <si>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</si>
  <si>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</si>
  <si>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</si>
  <si>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</si>
  <si>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</si>
  <si>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</si>
  <si>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</si>
  <si>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</si>
  <si>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</si>
  <si>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</si>
  <si>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</si>
  <si>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</si>
  <si>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</si>
  <si>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</si>
  <si>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</si>
  <si>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</si>
  <si>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</si>
  <si>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</si>
  <si>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</si>
  <si>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</si>
  <si>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</si>
  <si>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</si>
  <si>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</si>
  <si>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</si>
  <si>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</si>
  <si>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</si>
  <si>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</si>
  <si>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</si>
  <si>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</si>
  <si>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</si>
  <si>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</si>
  <si>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</si>
  <si>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</si>
  <si>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</si>
  <si>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</si>
  <si>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</si>
  <si>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</si>
  <si>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</si>
  <si>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</si>
  <si>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</si>
  <si>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</si>
  <si>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</si>
  <si>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</si>
  <si>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</si>
  <si>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</si>
  <si>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</si>
  <si>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</si>
  <si>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</si>
  <si>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</si>
  <si>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</si>
  <si>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</si>
  <si>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</si>
  <si>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</si>
  <si>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</si>
  <si>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</si>
  <si>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</si>
  <si>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</si>
  <si>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</si>
  <si>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</si>
  <si>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</si>
  <si>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</si>
  <si>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</si>
  <si>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</si>
  <si>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</si>
  <si>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</si>
  <si>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</si>
  <si>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</si>
  <si>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</si>
  <si>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</si>
  <si>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</si>
  <si>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</si>
  <si>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</si>
  <si>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</si>
  <si>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</si>
  <si>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</si>
  <si>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</si>
  <si>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</si>
  <si>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</si>
  <si>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</si>
  <si>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</si>
  <si>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</si>
  <si>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</si>
  <si>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</si>
  <si>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</si>
  <si>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</si>
  <si>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</si>
  <si>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</si>
  <si>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</si>
  <si>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</si>
  <si>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</si>
  <si>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</si>
  <si>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</si>
  <si>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</si>
  <si>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</si>
  <si>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</si>
  <si>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</si>
  <si>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</si>
  <si>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</si>
  <si>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</si>
  <si>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</si>
  <si>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</si>
  <si>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</si>
  <si>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</si>
  <si>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</si>
  <si>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</si>
  <si>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</si>
  <si>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</si>
  <si>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</si>
  <si>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</si>
  <si>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</si>
  <si>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</si>
  <si>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</si>
  <si>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</si>
  <si>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</si>
  <si>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</si>
  <si>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</si>
  <si>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</si>
  <si>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</si>
  <si>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</si>
  <si>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</si>
  <si>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</si>
  <si>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</si>
  <si>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</si>
  <si>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</si>
  <si>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</si>
  <si>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</si>
  <si>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</si>
  <si>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</si>
  <si>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</si>
  <si>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</si>
  <si>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</si>
  <si>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</si>
  <si>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</si>
  <si>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</si>
  <si>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</si>
  <si>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</si>
  <si>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</si>
  <si>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</si>
  <si>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</si>
  <si>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</si>
  <si>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</si>
  <si>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</si>
  <si>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</si>
  <si>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</si>
  <si>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</si>
  <si>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</si>
  <si>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</si>
  <si>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</si>
  <si>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</si>
  <si>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</si>
  <si>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</si>
  <si>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</si>
  <si>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</si>
  <si>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</si>
  <si>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</si>
  <si>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</si>
  <si>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</si>
  <si>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</si>
  <si>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</si>
  <si>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</si>
  <si>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</si>
  <si>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</si>
  <si>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</si>
  <si>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</si>
  <si>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</si>
  <si>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</si>
  <si>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</si>
  <si>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</si>
  <si>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</si>
  <si>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</si>
  <si>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</si>
  <si>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</si>
  <si>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</si>
  <si>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</si>
  <si>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</si>
  <si>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</si>
  <si>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</si>
  <si>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</si>
  <si>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</si>
  <si>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</si>
  <si>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</si>
  <si>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</si>
  <si>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</si>
  <si>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</si>
  <si>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</si>
  <si>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</si>
  <si>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</si>
  <si>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</si>
  <si>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</si>
  <si>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</si>
  <si>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</si>
  <si>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</si>
  <si>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</si>
  <si>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</si>
  <si>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</si>
  <si>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</si>
  <si>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</si>
  <si>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</si>
  <si>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</si>
  <si>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</si>
  <si>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</si>
  <si>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</si>
  <si>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</si>
  <si>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</si>
  <si>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</si>
  <si>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</si>
  <si>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</si>
  <si>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</si>
  <si>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</si>
  <si>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</si>
  <si>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</si>
  <si>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</si>
  <si>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</si>
  <si>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</si>
  <si>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</si>
  <si>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</si>
  <si>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</si>
  <si>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</si>
  <si>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</si>
  <si>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</si>
  <si>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</si>
  <si>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</si>
  <si>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</si>
  <si>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</si>
  <si>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</si>
  <si>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</si>
  <si>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</si>
  <si>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</si>
  <si>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</si>
  <si>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</si>
  <si>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</si>
  <si>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</si>
  <si>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</si>
  <si>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</si>
  <si>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</si>
  <si>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</si>
  <si>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</si>
  <si>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</si>
  <si>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</si>
  <si>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</si>
  <si>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</si>
  <si>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</si>
  <si>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</si>
  <si>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</si>
  <si>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</si>
  <si>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</si>
  <si>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</si>
  <si>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</si>
  <si>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</si>
  <si>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</si>
  <si>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</si>
  <si>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</si>
  <si>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</si>
  <si>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</si>
  <si>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</si>
  <si>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</si>
  <si>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</si>
  <si>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</si>
  <si>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</si>
  <si>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</si>
  <si>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</si>
  <si>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</si>
  <si>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</si>
  <si>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</si>
  <si>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</si>
  <si>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</si>
  <si>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</si>
  <si>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</si>
  <si>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</si>
  <si>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</si>
  <si>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</si>
  <si>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</si>
  <si>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</si>
  <si>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</si>
  <si>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</si>
  <si>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</si>
  <si>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</si>
  <si>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</si>
  <si>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</si>
  <si>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</si>
  <si>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</si>
  <si>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</si>
  <si>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</si>
  <si>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</si>
  <si>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</si>
  <si>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</si>
  <si>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</si>
  <si>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</si>
  <si>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</si>
  <si>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</si>
  <si>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</si>
  <si>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</si>
  <si>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</si>
  <si>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</si>
  <si>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</si>
  <si>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</si>
  <si>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</si>
  <si>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</si>
  <si>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</si>
  <si>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</si>
  <si>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</si>
  <si>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</si>
  <si>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</si>
  <si>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</si>
  <si>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</si>
  <si>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</si>
  <si>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</si>
  <si>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</si>
  <si>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</si>
  <si>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</si>
  <si>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</si>
  <si>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</si>
  <si>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</si>
  <si>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</si>
  <si>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</si>
  <si>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</si>
  <si>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</si>
  <si>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</si>
  <si>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</si>
  <si>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</si>
  <si>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</si>
  <si>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</si>
  <si>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</si>
  <si>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</si>
  <si>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</si>
  <si>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</si>
  <si>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</si>
  <si>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</si>
  <si>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</si>
  <si>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</si>
  <si>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</si>
  <si>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</si>
  <si>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</si>
  <si>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</si>
  <si>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</si>
  <si>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</si>
  <si>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</si>
  <si>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</si>
  <si>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</si>
  <si>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</si>
  <si>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</si>
  <si>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</si>
  <si>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</si>
  <si>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</si>
  <si>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</si>
  <si>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</si>
  <si>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</si>
  <si>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</si>
  <si>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</si>
  <si>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</si>
  <si>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</si>
  <si>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</si>
  <si>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</si>
  <si>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</si>
  <si>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</si>
  <si>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</si>
  <si>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</si>
  <si>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</si>
  <si>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</si>
  <si>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</si>
  <si>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</si>
  <si>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</si>
  <si>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</si>
  <si>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</si>
  <si>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</si>
  <si>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</si>
  <si>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</si>
  <si>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</si>
  <si>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</si>
  <si>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</si>
  <si>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</si>
  <si>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</si>
  <si>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</si>
  <si>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</si>
  <si>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</si>
  <si>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</si>
  <si>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</si>
  <si>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</si>
  <si>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</si>
  <si>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</si>
  <si>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</si>
  <si>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</si>
  <si>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</si>
  <si>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</si>
  <si>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</si>
  <si>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</si>
  <si>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</si>
  <si>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</si>
  <si>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</si>
  <si>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</si>
  <si>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</si>
  <si>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</si>
  <si>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</si>
  <si>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</si>
  <si>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</si>
  <si>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</si>
  <si>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</si>
  <si>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</si>
  <si>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</si>
  <si>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</si>
  <si>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</si>
  <si>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</si>
  <si>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</si>
  <si>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</si>
  <si>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</si>
  <si>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</si>
  <si>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</si>
  <si>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</si>
  <si>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</si>
  <si>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</si>
  <si>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</si>
  <si>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</si>
  <si>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</si>
  <si>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</si>
  <si>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</si>
  <si>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</si>
  <si>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</si>
  <si>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</si>
  <si>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</si>
  <si>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</si>
  <si>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</si>
  <si>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</si>
  <si>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</si>
  <si>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</si>
  <si>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</si>
  <si>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</si>
  <si>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</si>
  <si>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</si>
  <si>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</si>
  <si>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</si>
  <si>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</si>
  <si>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</si>
  <si>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</si>
  <si>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</si>
  <si>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</si>
  <si>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</si>
  <si>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</si>
  <si>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</si>
  <si>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</si>
  <si>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</si>
  <si>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</si>
  <si>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</si>
  <si>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</si>
  <si>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</si>
  <si>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</si>
  <si>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</si>
  <si>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</si>
  <si>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</si>
  <si>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</si>
  <si>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</si>
  <si>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</si>
  <si>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</si>
  <si>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</si>
  <si>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</si>
  <si>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</si>
  <si>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</si>
  <si>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</si>
  <si>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</si>
  <si>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</si>
  <si>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</si>
  <si>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</si>
  <si>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</si>
  <si>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</si>
  <si>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</si>
  <si>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</si>
  <si>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</si>
  <si>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</si>
  <si>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</si>
  <si>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</si>
  <si>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</si>
  <si>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</si>
  <si>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</si>
  <si>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</si>
  <si>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</si>
  <si>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</si>
  <si>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</si>
  <si>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</si>
  <si>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</si>
  <si>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</si>
  <si>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</si>
  <si>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</si>
  <si>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</si>
  <si>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</si>
  <si>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</si>
  <si>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</si>
  <si>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</si>
  <si>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</si>
  <si>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</si>
  <si>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</si>
  <si>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</si>
  <si>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</si>
  <si>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</si>
  <si>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</si>
  <si>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</si>
  <si>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</si>
  <si>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</si>
  <si>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</si>
  <si>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</si>
  <si>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</si>
  <si>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</si>
  <si>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</si>
  <si>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</si>
  <si>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</si>
  <si>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</si>
  <si>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</si>
  <si>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</si>
  <si>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</si>
  <si>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</si>
  <si>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</si>
  <si>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</si>
  <si>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</si>
  <si>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</si>
  <si>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</si>
  <si>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</si>
  <si>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</si>
  <si>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</si>
  <si>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</si>
  <si>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</si>
  <si>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</si>
  <si>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</si>
  <si>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</si>
  <si>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</si>
  <si>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</si>
  <si>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</si>
  <si>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</si>
  <si>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</si>
  <si>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</si>
  <si>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</si>
  <si>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</si>
  <si>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</si>
  <si>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</si>
  <si>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</si>
  <si>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</si>
  <si>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</si>
  <si>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</si>
  <si>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</si>
  <si>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</si>
  <si>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</si>
  <si>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</si>
  <si>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</si>
  <si>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</si>
  <si>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</si>
  <si>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</si>
  <si>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</si>
  <si>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</si>
  <si>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</si>
  <si>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</si>
  <si>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</si>
  <si>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</si>
  <si>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</si>
  <si>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</si>
  <si>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</si>
  <si>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</si>
  <si>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</si>
  <si>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</si>
  <si>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</si>
  <si>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</si>
  <si>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</si>
  <si>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</si>
  <si>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</si>
  <si>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</si>
  <si>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</si>
  <si>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</si>
  <si>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</si>
  <si>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</si>
  <si>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</si>
  <si>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</si>
  <si>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</si>
  <si>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</si>
  <si>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</si>
  <si>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</si>
  <si>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</si>
  <si>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</si>
  <si>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</si>
  <si>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</si>
  <si>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</si>
  <si>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</si>
  <si>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</si>
  <si>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</si>
  <si>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</si>
  <si>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</si>
  <si>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</si>
  <si>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</si>
  <si>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</si>
  <si>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</si>
  <si>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</si>
  <si>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</si>
  <si>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</si>
  <si>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</si>
  <si>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</si>
  <si>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</si>
  <si>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</si>
  <si>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</si>
  <si>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</si>
  <si>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</si>
  <si>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</si>
  <si>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</si>
  <si>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</si>
  <si>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</si>
  <si>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</si>
  <si>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</si>
  <si>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</si>
  <si>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</si>
  <si>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</si>
  <si>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</si>
  <si>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</si>
  <si>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</si>
  <si>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</si>
  <si>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</si>
  <si>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</si>
  <si>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</si>
  <si>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</si>
  <si>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</si>
  <si>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</si>
  <si>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</si>
  <si>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</si>
  <si>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</si>
  <si>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</si>
  <si>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</si>
  <si>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</si>
  <si>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</si>
  <si>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</si>
  <si>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</si>
  <si>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</si>
  <si>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</si>
  <si>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</si>
  <si>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</si>
  <si>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</si>
  <si>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</si>
  <si>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</si>
  <si>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</si>
  <si>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</si>
  <si>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</si>
  <si>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</si>
  <si>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</si>
  <si>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</si>
  <si>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</si>
  <si>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</si>
  <si>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</si>
  <si>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</si>
  <si>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</si>
  <si>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</si>
  <si>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</si>
  <si>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</si>
  <si>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</si>
  <si>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</si>
  <si>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</si>
  <si>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</si>
  <si>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</si>
  <si>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</si>
  <si>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</si>
  <si>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</si>
  <si>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</si>
  <si>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</si>
  <si>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</si>
  <si>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</si>
  <si>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</si>
  <si>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</si>
  <si>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</si>
  <si>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</si>
  <si>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</si>
  <si>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</si>
  <si>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</si>
  <si>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</si>
  <si>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</si>
  <si>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</si>
  <si>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</si>
  <si>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</si>
  <si>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</si>
  <si>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</si>
  <si>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</si>
  <si>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</si>
  <si>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</si>
  <si>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</si>
  <si>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</si>
  <si>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</si>
  <si>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</si>
  <si>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</si>
  <si>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</si>
  <si>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</si>
  <si>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</si>
  <si>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</si>
  <si>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</si>
  <si>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</si>
  <si>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</si>
  <si>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</si>
  <si>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</si>
  <si>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</si>
  <si>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</si>
  <si>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</si>
  <si>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</si>
  <si>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</si>
  <si>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</si>
  <si>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</si>
  <si>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</si>
  <si>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</si>
  <si>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</si>
  <si>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</si>
  <si>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</si>
  <si>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</si>
  <si>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</si>
  <si>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</si>
  <si>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</si>
  <si>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</si>
  <si>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</si>
  <si>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</si>
  <si>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</si>
  <si>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</si>
  <si>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</si>
  <si>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</si>
  <si>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</si>
  <si>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</si>
  <si>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</si>
  <si>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</si>
  <si>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</si>
  <si>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</si>
  <si>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</si>
  <si>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</si>
  <si>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</si>
  <si>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</si>
  <si>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</si>
  <si>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</si>
  <si>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</si>
  <si>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</si>
  <si>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</si>
  <si>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</si>
  <si>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</si>
  <si>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</si>
  <si>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</si>
  <si>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</si>
  <si>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</si>
  <si>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</si>
  <si>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</si>
  <si>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</si>
  <si>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</si>
  <si>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</si>
  <si>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</si>
  <si>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</si>
  <si>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</si>
  <si>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</si>
  <si>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</si>
  <si>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</si>
  <si>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</si>
  <si>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</si>
  <si>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</si>
  <si>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</si>
  <si>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</si>
  <si>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</si>
  <si>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</si>
  <si>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</si>
  <si>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</si>
  <si>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</si>
  <si>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</si>
  <si>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</si>
  <si>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</si>
  <si>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</si>
  <si>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</si>
  <si>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</si>
  <si>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</si>
  <si>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</si>
  <si>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</si>
  <si>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</si>
  <si>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</si>
  <si>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</si>
  <si>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</si>
  <si>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</si>
  <si>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</si>
  <si>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</si>
  <si>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</si>
  <si>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</si>
  <si>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</si>
  <si>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</si>
  <si>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</si>
  <si>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</si>
  <si>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</si>
  <si>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</si>
  <si>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</si>
  <si>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</si>
  <si>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</si>
  <si>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</si>
  <si>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</si>
  <si>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</si>
  <si>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</si>
  <si>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</si>
  <si>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</si>
  <si>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</si>
  <si>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</si>
  <si>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</si>
  <si>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</si>
  <si>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</si>
  <si>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</si>
  <si>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</si>
  <si>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</si>
  <si>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</si>
  <si>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</si>
  <si>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</si>
  <si>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</si>
  <si>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</si>
  <si>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</si>
  <si>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</si>
  <si>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</si>
  <si>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</si>
  <si>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</si>
  <si>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</si>
  <si>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</si>
  <si>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</si>
  <si>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</si>
  <si>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</si>
  <si>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</si>
  <si>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</si>
  <si>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</si>
  <si>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</si>
  <si>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</si>
  <si>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</si>
  <si>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</si>
  <si>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</si>
  <si>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</si>
  <si>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</si>
  <si>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</si>
  <si>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</si>
  <si>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</si>
  <si>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</si>
  <si>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</si>
  <si>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</si>
  <si>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</si>
  <si>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</si>
  <si>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</si>
  <si>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</si>
  <si>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</si>
  <si>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</si>
  <si>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</si>
  <si>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</si>
  <si>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</si>
  <si>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</si>
  <si>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</si>
  <si>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</si>
  <si>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</si>
  <si>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</si>
  <si>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</si>
  <si>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</si>
  <si>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</si>
  <si>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</si>
  <si>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</si>
  <si>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</si>
  <si>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</si>
  <si>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</si>
  <si>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</si>
  <si>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</si>
  <si>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</si>
  <si>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</si>
  <si>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</si>
  <si>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</si>
  <si>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</si>
  <si>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</si>
  <si>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</si>
  <si>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</si>
  <si>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</si>
  <si>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</si>
  <si>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</si>
  <si>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</si>
  <si>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</si>
  <si>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</si>
  <si>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</si>
  <si>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</si>
  <si>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</si>
  <si>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</si>
  <si>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</si>
  <si>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</si>
  <si>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</si>
  <si>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</si>
  <si>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</si>
  <si>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</si>
  <si>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</si>
  <si>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</si>
  <si>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</si>
  <si>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</si>
  <si>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</si>
  <si>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</si>
  <si>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</si>
  <si>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</si>
  <si>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</si>
  <si>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</si>
  <si>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</si>
  <si>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</si>
  <si>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</si>
  <si>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</si>
  <si>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</si>
  <si>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</si>
  <si>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</si>
  <si>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</si>
  <si>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</si>
  <si>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</si>
  <si>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</si>
  <si>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</si>
  <si>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</si>
  <si>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</si>
  <si>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</si>
  <si>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</si>
  <si>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</si>
  <si>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</si>
  <si>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</si>
  <si>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</si>
  <si>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</si>
  <si>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</si>
  <si>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</si>
  <si>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</si>
  <si>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</si>
  <si>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</si>
  <si>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</si>
  <si>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</si>
  <si>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</si>
  <si>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</si>
  <si>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</si>
  <si>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</si>
  <si>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</si>
  <si>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</si>
  <si>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</si>
  <si>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</si>
  <si>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</si>
  <si>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</si>
  <si>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</si>
  <si>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</si>
  <si>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</si>
  <si>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</si>
  <si>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</si>
  <si>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</si>
  <si>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</si>
  <si>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</si>
  <si>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</si>
  <si>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</si>
  <si>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</si>
  <si>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</si>
  <si>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</si>
  <si>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</si>
  <si>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</si>
  <si>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</si>
  <si>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</si>
  <si>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</si>
  <si>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</si>
  <si>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</si>
  <si>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</si>
  <si>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</si>
  <si>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</si>
  <si>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</si>
  <si>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</si>
  <si>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</si>
  <si>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</si>
  <si>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</si>
  <si>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</si>
  <si>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</si>
  <si>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</si>
  <si>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</si>
  <si>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</si>
  <si>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</si>
  <si>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</si>
  <si>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</si>
  <si>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</si>
  <si>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</si>
  <si>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</si>
  <si>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</si>
  <si>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</si>
  <si>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</si>
  <si>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</si>
  <si>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</si>
  <si>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</si>
  <si>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</si>
  <si>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</si>
  <si>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</si>
  <si>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</si>
  <si>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</si>
  <si>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</si>
  <si>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</si>
  <si>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</si>
  <si>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</si>
  <si>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</si>
  <si>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</si>
  <si>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</si>
  <si>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</si>
  <si>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</si>
  <si>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</si>
  <si>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</si>
  <si>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</si>
  <si>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</si>
  <si>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</si>
  <si>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</si>
  <si>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</si>
  <si>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</si>
  <si>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</si>
  <si>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</si>
  <si>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</si>
  <si>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</si>
  <si>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</si>
  <si>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</si>
  <si>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</si>
  <si>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</si>
  <si>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</si>
  <si>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</si>
  <si>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</si>
  <si>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</si>
  <si>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</si>
  <si>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</si>
  <si>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</si>
  <si>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</si>
  <si>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</si>
  <si>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</si>
  <si>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</si>
  <si>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</si>
  <si>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</si>
  <si>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</si>
  <si>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</si>
  <si>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</si>
  <si>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</si>
  <si>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</si>
  <si>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</si>
  <si>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</si>
  <si>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</si>
  <si>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</si>
  <si>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</si>
  <si>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</si>
  <si>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</si>
  <si>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</si>
  <si>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</si>
  <si>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</si>
  <si>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</si>
  <si>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</si>
  <si>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</si>
  <si>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</si>
  <si>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</si>
  <si>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</si>
  <si>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</si>
  <si>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</si>
  <si>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</si>
  <si>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</si>
  <si>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</si>
  <si>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</si>
  <si>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</si>
  <si>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</si>
  <si>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</si>
  <si>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</si>
  <si>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</si>
  <si>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</si>
  <si>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</si>
  <si>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</si>
  <si>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</si>
  <si>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</si>
  <si>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</si>
  <si>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</si>
  <si>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</si>
  <si>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</si>
  <si>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</si>
  <si>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</si>
  <si>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</si>
  <si>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</si>
  <si>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</si>
  <si>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</si>
  <si>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</si>
  <si>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</si>
  <si>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</si>
  <si>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</si>
  <si>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</si>
  <si>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</si>
  <si>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</si>
  <si>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</si>
  <si>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</si>
  <si>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</si>
  <si>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</si>
  <si>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</si>
  <si>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</si>
  <si>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</si>
  <si>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</si>
  <si>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</si>
  <si>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</si>
  <si>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</si>
  <si>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</si>
  <si>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</si>
  <si>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</si>
  <si>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</si>
  <si>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</si>
  <si>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</si>
  <si>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</si>
  <si>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</si>
  <si>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</si>
  <si>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</si>
  <si>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</si>
  <si>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</si>
  <si>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</si>
  <si>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</si>
  <si>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</si>
  <si>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</si>
  <si>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</si>
  <si>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</si>
  <si>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</si>
  <si>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</si>
  <si>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</si>
  <si>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</si>
  <si>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</si>
  <si>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</si>
  <si>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</si>
  <si>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</si>
  <si>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</si>
  <si>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</si>
  <si>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</si>
  <si>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</si>
  <si>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</si>
  <si>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</si>
  <si>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</si>
  <si>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</si>
  <si>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</si>
  <si>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</si>
  <si>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</si>
  <si>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</si>
  <si>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</si>
  <si>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</si>
  <si>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</si>
  <si>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</si>
  <si>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</si>
  <si>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</si>
  <si>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</si>
  <si>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</si>
  <si>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</si>
  <si>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</si>
  <si>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</si>
  <si>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</si>
  <si>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</si>
  <si>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</si>
  <si>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</si>
  <si>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</si>
  <si>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</si>
  <si>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</si>
  <si>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</si>
  <si>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</si>
  <si>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</si>
  <si>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</si>
  <si>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</si>
  <si>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</si>
  <si>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</si>
  <si>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</si>
  <si>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</si>
  <si>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</si>
  <si>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</si>
  <si>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</si>
  <si>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</si>
  <si>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</si>
  <si>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</si>
  <si>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</si>
  <si>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</si>
  <si>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</si>
  <si>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</si>
  <si>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</si>
  <si>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</si>
  <si>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</si>
  <si>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</si>
  <si>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</si>
  <si>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</si>
  <si>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</si>
  <si>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</si>
  <si>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</si>
  <si>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</si>
  <si>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</si>
  <si>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</si>
  <si>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</si>
  <si>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</si>
  <si>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</si>
  <si>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</si>
  <si>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</si>
  <si>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</si>
  <si>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</si>
  <si>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</si>
  <si>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</si>
  <si>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</si>
  <si>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</si>
  <si>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</si>
  <si>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</si>
  <si>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</si>
  <si>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</si>
  <si>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</si>
  <si>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</si>
  <si>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</si>
  <si>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</si>
  <si>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</si>
  <si>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</si>
  <si>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</si>
  <si>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</si>
  <si>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</si>
  <si>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</si>
  <si>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</si>
  <si>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</si>
  <si>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</si>
  <si>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</si>
  <si>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</si>
  <si>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</si>
  <si>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</si>
  <si>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</si>
  <si>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</si>
  <si>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</si>
  <si>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</si>
  <si>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</si>
  <si>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</si>
  <si>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</si>
  <si>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</si>
  <si>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</si>
  <si>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</si>
  <si>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</si>
  <si>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</si>
  <si>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</si>
  <si>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</si>
  <si>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</si>
  <si>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</si>
  <si>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</si>
  <si>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</si>
  <si>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</si>
  <si>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</si>
  <si>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</si>
  <si>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</si>
  <si>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</si>
  <si>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</si>
  <si>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</si>
  <si>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</si>
  <si>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</si>
  <si>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</si>
  <si>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</si>
  <si>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</si>
  <si>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</si>
  <si>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</si>
  <si>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</si>
  <si>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</si>
  <si>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</si>
  <si>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</si>
  <si>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</si>
  <si>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</si>
  <si>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</si>
  <si>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</si>
  <si>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</si>
  <si>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</si>
  <si>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</si>
  <si>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</si>
  <si>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</si>
  <si>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</si>
  <si>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</si>
  <si>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</si>
  <si>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</si>
  <si>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</si>
  <si>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</si>
  <si>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</si>
  <si>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</si>
  <si>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</si>
  <si>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</si>
  <si>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</si>
  <si>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</si>
  <si>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</si>
  <si>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</si>
  <si>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</si>
  <si>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</si>
  <si>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</si>
  <si>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</si>
  <si>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</si>
  <si>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</si>
  <si>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</si>
  <si>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</si>
  <si>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</si>
  <si>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</si>
  <si>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</si>
  <si>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</si>
  <si>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</si>
  <si>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</si>
  <si>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</si>
  <si>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</si>
  <si>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</si>
  <si>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</si>
  <si>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</si>
  <si>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</si>
  <si>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</si>
  <si>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</si>
  <si>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</si>
  <si>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</si>
  <si>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</si>
  <si>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</si>
  <si>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</si>
  <si>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</si>
  <si>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</si>
  <si>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</si>
  <si>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</si>
  <si>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</si>
  <si>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</si>
  <si>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</si>
  <si>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</si>
  <si>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</si>
  <si>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</si>
  <si>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</si>
  <si>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</si>
  <si>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</si>
  <si>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</si>
  <si>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</si>
  <si>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</si>
  <si>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</si>
  <si>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</si>
  <si>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</si>
  <si>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</si>
  <si>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</si>
  <si>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</si>
  <si>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</si>
  <si>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</si>
  <si>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</si>
  <si>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</si>
  <si>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</si>
  <si>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</si>
  <si>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</si>
  <si>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</si>
  <si>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</si>
  <si>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</si>
  <si>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</si>
  <si>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</si>
  <si>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</si>
  <si>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</si>
  <si>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</si>
  <si>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</si>
  <si>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</si>
  <si>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</si>
  <si>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</si>
  <si>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</si>
  <si>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</si>
  <si>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</si>
  <si>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</si>
  <si>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</si>
  <si>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</si>
  <si>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</si>
  <si>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</si>
  <si>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</si>
  <si>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</si>
  <si>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</si>
  <si>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</si>
  <si>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</si>
  <si>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</si>
  <si>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</si>
  <si>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</si>
  <si>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</si>
  <si>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</si>
  <si>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</si>
  <si>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</si>
  <si>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</si>
  <si>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</si>
  <si>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</si>
  <si>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</si>
  <si>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</si>
  <si>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</si>
  <si>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</si>
  <si>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</si>
  <si>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</si>
  <si>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</si>
  <si>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</si>
  <si>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</si>
  <si>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</si>
  <si>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</si>
  <si>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</si>
  <si>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</si>
  <si>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</si>
  <si>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</si>
  <si>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</si>
  <si>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</si>
  <si>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</si>
  <si>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</si>
  <si>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</si>
  <si>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</si>
  <si>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</si>
  <si>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</si>
  <si>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</si>
  <si>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</si>
  <si>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</si>
  <si>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</si>
  <si>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</si>
  <si>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</si>
  <si>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</si>
  <si>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</si>
  <si>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</si>
  <si>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</si>
  <si>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</si>
  <si>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</si>
  <si>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</si>
  <si>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</si>
  <si>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</si>
  <si>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</si>
  <si>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</si>
  <si>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</si>
  <si>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</si>
  <si>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</si>
  <si>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</si>
  <si>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</si>
  <si>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</si>
  <si>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</si>
  <si>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</si>
  <si>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</si>
  <si>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</si>
  <si>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</si>
  <si>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</si>
  <si>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</si>
  <si>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</si>
  <si>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</si>
  <si>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</si>
  <si>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</si>
  <si>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</si>
  <si>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</si>
  <si>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</si>
  <si>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</si>
  <si>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</si>
  <si>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</si>
  <si>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</si>
  <si>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</si>
  <si>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</si>
  <si>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</si>
  <si>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</si>
  <si>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</si>
  <si>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</si>
  <si>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</si>
  <si>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</si>
  <si>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</si>
  <si>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</si>
  <si>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</si>
  <si>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</si>
  <si>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</si>
  <si>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</si>
  <si>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</si>
  <si>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</si>
  <si>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</si>
  <si>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</si>
  <si>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</si>
  <si>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</si>
  <si>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</si>
  <si>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</si>
  <si>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</si>
  <si>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</si>
  <si>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</si>
  <si>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</si>
  <si>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</si>
  <si>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</si>
  <si>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</si>
  <si>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</si>
  <si>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</si>
  <si>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</si>
  <si>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</si>
  <si>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</si>
  <si>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</si>
  <si>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</si>
  <si>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</si>
  <si>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</si>
  <si>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</si>
  <si>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</si>
  <si>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</si>
  <si>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</si>
  <si>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</si>
  <si>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</si>
  <si>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</si>
  <si>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</si>
  <si>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</si>
  <si>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</si>
  <si>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</si>
  <si>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</si>
  <si>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</si>
  <si>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</si>
  <si>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</si>
  <si>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</si>
  <si>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</si>
  <si>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</si>
  <si>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</si>
  <si>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</si>
  <si>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</si>
  <si>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</si>
  <si>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</si>
  <si>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</si>
  <si>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</si>
  <si>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</si>
  <si>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</si>
  <si>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</si>
  <si>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</si>
  <si>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</si>
  <si>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</si>
  <si>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</si>
  <si>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</si>
  <si>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</si>
  <si>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</si>
  <si>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</si>
  <si>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</si>
  <si>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</si>
  <si>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</si>
  <si>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</si>
  <si>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</si>
  <si>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</si>
  <si>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</si>
  <si>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</si>
  <si>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</si>
  <si>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</si>
  <si>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</si>
  <si>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</si>
  <si>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</si>
  <si>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</si>
  <si>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</si>
  <si>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</si>
  <si>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</si>
  <si>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</si>
  <si>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</si>
  <si>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</si>
  <si>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</si>
  <si>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</si>
  <si>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</si>
  <si>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</si>
  <si>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</si>
  <si>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</si>
  <si>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</si>
  <si>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</si>
  <si>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</si>
  <si>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</si>
  <si>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</si>
  <si>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</si>
  <si>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</si>
  <si>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</si>
  <si>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</si>
  <si>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</si>
  <si>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</si>
  <si>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</si>
  <si>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</si>
  <si>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</si>
  <si>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</si>
  <si>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</si>
  <si>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</si>
  <si>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</si>
  <si>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</si>
  <si>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</si>
  <si>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</si>
  <si>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</si>
  <si>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</si>
  <si>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</si>
  <si>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</si>
  <si>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</si>
  <si>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</si>
  <si>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</si>
  <si>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</si>
  <si>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</si>
  <si>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</si>
  <si>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</si>
  <si>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</si>
  <si>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</si>
  <si>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</si>
  <si>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</si>
  <si>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</si>
  <si>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</si>
  <si>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</si>
  <si>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</si>
  <si>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</si>
  <si>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</si>
  <si>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</si>
  <si>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</si>
  <si>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</si>
  <si>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</si>
  <si>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</si>
  <si>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</si>
  <si>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</si>
  <si>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</si>
  <si>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</si>
  <si>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</si>
  <si>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</si>
  <si>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</si>
  <si>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</si>
  <si>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</si>
  <si>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</si>
  <si>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</si>
  <si>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</si>
  <si>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</si>
  <si>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</si>
  <si>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</si>
  <si>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</si>
  <si>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</si>
  <si>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</si>
  <si>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</si>
  <si>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</si>
  <si>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</si>
  <si>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</si>
  <si>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</si>
  <si>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</si>
  <si>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</si>
  <si>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</si>
  <si>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</si>
  <si>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</si>
  <si>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</si>
  <si>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</si>
  <si>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</si>
  <si>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</si>
  <si>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</si>
  <si>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</si>
  <si>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</si>
  <si>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</si>
  <si>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</si>
  <si>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</si>
  <si>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</si>
  <si>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</si>
  <si>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</si>
  <si>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</si>
  <si>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</si>
  <si>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</si>
  <si>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</si>
  <si>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</si>
  <si>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</si>
  <si>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</si>
  <si>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</si>
  <si>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</si>
  <si>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</si>
  <si>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</si>
  <si>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</si>
  <si>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</si>
  <si>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</si>
  <si>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</si>
  <si>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</si>
  <si>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</si>
  <si>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</si>
  <si>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</si>
  <si>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</si>
  <si>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</si>
  <si>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</si>
  <si>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</si>
  <si>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</si>
  <si>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</si>
  <si>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</si>
  <si>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</si>
  <si>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</si>
  <si>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</si>
  <si>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</si>
  <si>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</si>
  <si>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</si>
  <si>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</si>
  <si>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</si>
  <si>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</si>
  <si>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</si>
  <si>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</si>
  <si>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</si>
  <si>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</si>
  <si>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</si>
  <si>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</si>
  <si>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</si>
  <si>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</si>
  <si>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</si>
  <si>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</si>
  <si>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</si>
  <si>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</si>
  <si>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</si>
  <si>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</si>
  <si>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</si>
  <si>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</si>
  <si>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</si>
  <si>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</si>
  <si>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</si>
  <si>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</si>
  <si>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</si>
  <si>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</si>
  <si>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</si>
  <si>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</si>
  <si>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</si>
  <si>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</si>
  <si>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</si>
  <si>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</si>
  <si>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</si>
  <si>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</si>
  <si>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</si>
  <si>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</si>
  <si>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</si>
  <si>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</si>
  <si>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</si>
  <si>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</si>
  <si>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</si>
  <si>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</si>
  <si>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</si>
  <si>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</si>
  <si>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</si>
  <si>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</si>
  <si>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</si>
  <si>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</si>
  <si>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</si>
  <si>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</si>
  <si>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</si>
  <si>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</si>
  <si>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</si>
  <si>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</si>
  <si>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</si>
  <si>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</si>
  <si>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</si>
  <si>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</si>
  <si>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</si>
  <si>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</si>
  <si>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</si>
  <si>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</si>
  <si>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</si>
  <si>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</si>
  <si>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</si>
  <si>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</si>
  <si>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</si>
  <si>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</si>
  <si>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</si>
  <si>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</si>
  <si>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</si>
  <si>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</si>
  <si>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</si>
  <si>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</si>
  <si>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</si>
  <si>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</si>
  <si>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</si>
  <si>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</si>
  <si>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</si>
  <si>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</si>
  <si>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</si>
  <si>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</si>
  <si>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</si>
  <si>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</si>
  <si>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</si>
  <si>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</si>
  <si>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</si>
  <si>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</si>
  <si>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</si>
  <si>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</si>
  <si>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</si>
  <si>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</si>
  <si>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</si>
  <si>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</si>
  <si>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</si>
  <si>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</si>
  <si>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</si>
  <si>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</si>
  <si>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</si>
  <si>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</si>
  <si>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</si>
  <si>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</si>
  <si>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</si>
  <si>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</si>
  <si>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</si>
  <si>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</si>
  <si>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</si>
  <si>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</si>
  <si>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</si>
  <si>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</si>
  <si>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</si>
  <si>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</si>
  <si>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</si>
  <si>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</si>
  <si>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</si>
  <si>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</si>
  <si>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</si>
  <si>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</si>
  <si>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</si>
  <si>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</si>
  <si>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</si>
  <si>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</si>
  <si>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</si>
  <si>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</si>
  <si>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</si>
  <si>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</si>
  <si>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</si>
  <si>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</si>
  <si>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</si>
  <si>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</si>
  <si>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</si>
  <si>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</si>
  <si>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</si>
  <si>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</si>
  <si>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</si>
  <si>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</si>
  <si>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</si>
  <si>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</si>
  <si>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</si>
  <si>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</si>
  <si>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</si>
  <si>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</si>
  <si>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</si>
  <si>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</si>
  <si>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</si>
  <si>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</si>
  <si>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</si>
  <si>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</si>
  <si>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</si>
  <si>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</si>
  <si>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</si>
  <si>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</si>
  <si>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</si>
  <si>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</si>
  <si>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</si>
  <si>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</si>
  <si>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</si>
  <si>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</si>
  <si>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</si>
  <si>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</si>
  <si>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</si>
  <si>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</si>
  <si>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</si>
  <si>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</si>
  <si>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</si>
  <si>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</si>
  <si>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</si>
  <si>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</si>
  <si>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</si>
  <si>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</si>
  <si>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</si>
  <si>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</si>
  <si>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</si>
  <si>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</si>
  <si>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</si>
  <si>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</si>
  <si>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</si>
  <si>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</si>
  <si>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</si>
  <si>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</si>
  <si>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</si>
  <si>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</si>
  <si>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</si>
  <si>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</si>
  <si>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</si>
  <si>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</si>
  <si>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</si>
  <si>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</si>
  <si>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</si>
  <si>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</si>
  <si>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</si>
  <si>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</si>
  <si>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</si>
  <si>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</si>
  <si>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</si>
  <si>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</si>
  <si>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</si>
  <si>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</si>
  <si>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</si>
  <si>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</si>
  <si>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</si>
  <si>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</si>
  <si>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</si>
  <si>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</si>
  <si>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</si>
  <si>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</si>
  <si>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</si>
  <si>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</si>
  <si>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</si>
  <si>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</si>
  <si>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</si>
  <si>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</si>
  <si>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</si>
  <si>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</si>
  <si>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</si>
  <si>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</si>
  <si>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</si>
  <si>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</si>
  <si>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</si>
  <si>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</si>
  <si>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</si>
  <si>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</si>
  <si>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</si>
  <si>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</si>
  <si>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</si>
  <si>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</si>
  <si>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</si>
  <si>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</si>
  <si>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</si>
  <si>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</si>
  <si>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</si>
  <si>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</si>
  <si>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</si>
  <si>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</si>
  <si>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</si>
  <si>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</si>
  <si>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</si>
  <si>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</si>
  <si>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</si>
  <si>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</si>
  <si>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</si>
  <si>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</si>
  <si>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</si>
  <si>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</si>
  <si>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</si>
  <si>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</si>
  <si>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</si>
  <si>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</si>
  <si>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</si>
  <si>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</si>
  <si>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</si>
  <si>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</si>
  <si>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</si>
  <si>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</si>
  <si>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</si>
  <si>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</si>
  <si>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</si>
  <si>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</si>
  <si>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</si>
  <si>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</si>
  <si>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</si>
  <si>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</si>
  <si>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</si>
  <si>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</si>
  <si>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</si>
  <si>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</si>
  <si>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</si>
  <si>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</si>
  <si>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</si>
  <si>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</si>
  <si>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</si>
  <si>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</si>
  <si>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</si>
  <si>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</si>
  <si>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</si>
  <si>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</si>
  <si>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</si>
  <si>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</si>
  <si>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</si>
  <si>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</si>
  <si>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</si>
  <si>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</si>
  <si>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</si>
  <si>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</si>
  <si>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</si>
  <si>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</si>
  <si>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</si>
  <si>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</si>
  <si>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</si>
  <si>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</si>
  <si>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</si>
  <si>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</si>
  <si>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</si>
  <si>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</si>
  <si>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</si>
  <si>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</si>
  <si>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</si>
  <si>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</si>
  <si>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</si>
  <si>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</si>
  <si>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</si>
  <si>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</si>
  <si>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</si>
  <si>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</si>
  <si>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</si>
  <si>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</si>
  <si>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</si>
  <si>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</si>
  <si>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</si>
  <si>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</si>
  <si>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</si>
  <si>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</si>
  <si>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</si>
  <si>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</si>
  <si>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</si>
  <si>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</si>
  <si>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</si>
  <si>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</si>
  <si>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</si>
  <si>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</si>
  <si>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</si>
  <si>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</si>
  <si>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</si>
  <si>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</si>
  <si>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</si>
  <si>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</si>
  <si>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</si>
  <si>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</si>
  <si>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</si>
  <si>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</si>
  <si>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</si>
  <si>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</si>
  <si>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</si>
  <si>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</si>
  <si>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</si>
  <si>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</si>
  <si>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</si>
  <si>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</si>
  <si>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</si>
  <si>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</si>
  <si>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</si>
  <si>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</si>
  <si>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</si>
  <si>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</si>
  <si>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</si>
  <si>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</si>
  <si>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</si>
  <si>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</si>
  <si>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</si>
  <si>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</si>
  <si>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</si>
  <si>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</si>
  <si>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</si>
  <si>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</si>
  <si>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</si>
  <si>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</si>
  <si>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</si>
  <si>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</si>
  <si>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</si>
  <si>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</si>
  <si>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</si>
  <si>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</si>
  <si>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</si>
  <si>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</si>
  <si>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</si>
  <si>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</si>
  <si>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</si>
  <si>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</si>
  <si>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</si>
  <si>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</si>
  <si>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</si>
  <si>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</si>
  <si>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</si>
  <si>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</si>
  <si>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</si>
  <si>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</si>
  <si>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</si>
  <si>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</si>
  <si>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</si>
  <si>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</si>
  <si>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</si>
  <si>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</si>
  <si>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</si>
  <si>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</si>
  <si>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</si>
  <si>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</si>
  <si>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</si>
  <si>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</si>
  <si>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</si>
  <si>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</si>
  <si>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</si>
  <si>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</si>
  <si>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</si>
  <si>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</si>
  <si>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</si>
  <si>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</si>
  <si>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</si>
  <si>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</si>
  <si>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</si>
  <si>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</si>
  <si>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</si>
  <si>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</si>
  <si>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</si>
  <si>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</si>
  <si>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</si>
  <si>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</si>
  <si>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</si>
  <si>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</si>
  <si>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</si>
  <si>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</si>
  <si>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</si>
  <si>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</si>
  <si>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</si>
  <si>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</si>
  <si>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</si>
  <si>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</si>
  <si>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</si>
  <si>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</si>
  <si>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</si>
  <si>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</si>
  <si>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</si>
  <si>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</si>
  <si>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</si>
  <si>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</si>
  <si>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</si>
  <si>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</si>
  <si>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</si>
  <si>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</si>
  <si>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</si>
  <si>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</si>
  <si>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</si>
  <si>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</si>
  <si>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</si>
  <si>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</si>
  <si>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</si>
  <si>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</si>
  <si>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</si>
  <si>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</si>
  <si>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</si>
  <si>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</si>
  <si>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</si>
  <si>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</si>
  <si>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</si>
  <si>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</si>
  <si>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</si>
  <si>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</si>
  <si>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</si>
  <si>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</si>
  <si>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</si>
  <si>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</si>
  <si>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</si>
  <si>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</si>
  <si>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</si>
  <si>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</si>
  <si>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</si>
  <si>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</si>
  <si>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</si>
  <si>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</si>
  <si>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</si>
  <si>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</si>
  <si>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</si>
  <si>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</si>
  <si>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</si>
  <si>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</si>
  <si>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</si>
  <si>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</si>
  <si>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</si>
  <si>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</si>
  <si>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</si>
  <si>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</si>
  <si>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</si>
  <si>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</si>
  <si>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</si>
  <si>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</si>
  <si>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</si>
  <si>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</si>
  <si>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</si>
  <si>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</si>
  <si>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</si>
  <si>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</si>
  <si>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</si>
  <si>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</si>
  <si>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</si>
  <si>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</si>
  <si>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</si>
  <si>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</si>
  <si>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</si>
  <si>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</si>
  <si>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</si>
  <si>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</si>
  <si>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</si>
  <si>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</si>
  <si>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</si>
  <si>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</si>
  <si>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</si>
  <si>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</si>
  <si>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</si>
  <si>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</si>
  <si>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</si>
  <si>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</si>
  <si>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</si>
  <si>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</si>
  <si>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</si>
  <si>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</si>
  <si>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</si>
  <si>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</si>
  <si>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</si>
  <si>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</si>
  <si>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</si>
  <si>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</si>
  <si>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</si>
  <si>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</si>
  <si>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</si>
  <si>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</si>
  <si>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</si>
  <si>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</si>
  <si>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</si>
  <si>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</si>
  <si>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</si>
  <si>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</si>
  <si>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</si>
  <si>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</si>
  <si>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</si>
  <si>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</si>
  <si>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</si>
  <si>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</si>
  <si>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</si>
  <si>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</si>
  <si>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</si>
  <si>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</si>
  <si>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</si>
  <si>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</si>
  <si>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</si>
  <si>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</si>
  <si>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</si>
  <si>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</si>
  <si>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</si>
  <si>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</si>
  <si>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</si>
  <si>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</si>
  <si>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</si>
  <si>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</si>
  <si>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</si>
  <si>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</si>
  <si>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</si>
  <si>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</si>
  <si>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</si>
  <si>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</si>
  <si>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</si>
  <si>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</si>
  <si>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</si>
  <si>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</si>
  <si>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</si>
  <si>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</si>
  <si>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</si>
  <si>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</si>
  <si>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</si>
  <si>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</si>
  <si>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</si>
  <si>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</si>
  <si>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</si>
  <si>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</si>
  <si>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</si>
  <si>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</si>
  <si>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</si>
  <si>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</si>
  <si>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</si>
  <si>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</si>
  <si>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</si>
  <si>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</si>
  <si>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</si>
  <si>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</si>
  <si>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</si>
  <si>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</si>
  <si>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</si>
  <si>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</si>
  <si>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</si>
  <si>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</si>
  <si>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</si>
  <si>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</si>
  <si>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</si>
  <si>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</si>
  <si>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</si>
  <si>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</si>
  <si>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</si>
  <si>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</si>
  <si>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</si>
  <si>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</si>
  <si>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</si>
  <si>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</si>
  <si>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</si>
  <si>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</si>
  <si>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</si>
  <si>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</si>
  <si>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</si>
  <si>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</si>
  <si>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</si>
  <si>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</si>
  <si>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</si>
  <si>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</si>
  <si>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</si>
  <si>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</si>
  <si>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</si>
  <si>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</si>
  <si>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</si>
  <si>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</si>
  <si>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</si>
  <si>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</si>
  <si>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</si>
  <si>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</si>
  <si>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</si>
  <si>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</si>
  <si>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</si>
  <si>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</si>
  <si>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</si>
  <si>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</si>
  <si>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</si>
  <si>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</si>
  <si>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</si>
  <si>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</si>
  <si>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</si>
  <si>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</si>
  <si>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</si>
  <si>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</si>
  <si>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</si>
  <si>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</si>
  <si>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</si>
  <si>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</si>
  <si>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</si>
  <si>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</si>
  <si>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</si>
  <si>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</si>
  <si>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</si>
  <si>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</si>
  <si>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</si>
  <si>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</si>
  <si>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</si>
  <si>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</si>
  <si>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</si>
  <si>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</si>
  <si>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</si>
  <si>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</si>
  <si>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</si>
  <si>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</si>
  <si>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</si>
  <si>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</si>
  <si>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</si>
  <si>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</si>
  <si>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</si>
  <si>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</si>
  <si>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</si>
  <si>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</si>
  <si>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</si>
  <si>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</si>
  <si>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</si>
  <si>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</si>
  <si>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</si>
  <si>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</si>
  <si>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</si>
  <si>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</si>
  <si>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</si>
  <si>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</si>
  <si>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</si>
  <si>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</si>
  <si>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</si>
  <si>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</si>
  <si>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</si>
  <si>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</si>
  <si>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</si>
  <si>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</si>
  <si>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</si>
  <si>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</si>
  <si>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</si>
  <si>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</si>
  <si>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</si>
  <si>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</si>
  <si>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</si>
  <si>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</si>
  <si>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</si>
  <si>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</si>
  <si>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</si>
  <si>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</si>
  <si>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</si>
  <si>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</si>
  <si>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</si>
  <si>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</si>
  <si>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</si>
  <si>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</si>
  <si>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</si>
  <si>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</si>
  <si>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</si>
  <si>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</si>
  <si>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</si>
  <si>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</si>
  <si>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</si>
  <si>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</si>
  <si>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</si>
  <si>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</si>
  <si>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</si>
  <si>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</si>
  <si>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</si>
  <si>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</si>
  <si>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</si>
  <si>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</si>
  <si>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</si>
  <si>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</si>
  <si>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</si>
  <si>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</si>
  <si>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</si>
  <si>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</si>
  <si>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</si>
  <si>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</si>
  <si>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</si>
  <si>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</si>
  <si>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</si>
  <si>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</si>
  <si>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</si>
  <si>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</si>
  <si>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</si>
  <si>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</si>
  <si>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</si>
  <si>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</si>
  <si>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</si>
  <si>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</si>
  <si>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</si>
  <si>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</si>
  <si>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</si>
  <si>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</si>
  <si>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</si>
  <si>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</si>
  <si>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</si>
  <si>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</si>
  <si>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</si>
  <si>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</si>
  <si>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</si>
  <si>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</si>
  <si>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</si>
  <si>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</si>
  <si>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</si>
  <si>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</si>
  <si>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</si>
  <si>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</si>
  <si>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</si>
  <si>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</si>
  <si>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</si>
  <si>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</si>
  <si>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</si>
  <si>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</si>
  <si>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</si>
  <si>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</si>
  <si>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</si>
  <si>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</si>
  <si>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</si>
  <si>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</si>
  <si>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</si>
  <si>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</si>
  <si>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</si>
  <si>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</si>
  <si>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</si>
  <si>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</si>
  <si>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</si>
  <si>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</si>
  <si>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</si>
  <si>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</si>
  <si>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</si>
  <si>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</si>
  <si>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</si>
  <si>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</si>
  <si>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</si>
  <si>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</si>
  <si>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</si>
  <si>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</si>
  <si>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</si>
  <si>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</si>
  <si>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</si>
  <si>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</si>
  <si>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</si>
  <si>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</si>
  <si>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</si>
  <si>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</si>
  <si>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</si>
  <si>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</si>
  <si>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</si>
  <si>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</si>
  <si>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</si>
  <si>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</si>
  <si>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</si>
  <si>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</si>
  <si>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</si>
  <si>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</si>
  <si>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</si>
  <si>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</si>
  <si>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</si>
  <si>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</si>
  <si>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</si>
  <si>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</si>
  <si>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</si>
  <si>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</si>
  <si>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</si>
  <si>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</si>
  <si>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</si>
  <si>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</si>
  <si>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</si>
  <si>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</si>
  <si>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</si>
  <si>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</si>
  <si>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</si>
  <si>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</si>
  <si>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</si>
  <si>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</si>
  <si>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</si>
  <si>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</si>
  <si>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</si>
  <si>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</si>
  <si>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</si>
  <si>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</si>
  <si>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</si>
  <si>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</si>
  <si>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</si>
  <si>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</si>
  <si>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</si>
  <si>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</si>
  <si>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</si>
  <si>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</si>
  <si>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</si>
  <si>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</si>
  <si>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</si>
  <si>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</si>
  <si>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</si>
  <si>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</si>
  <si>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</si>
  <si>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</si>
  <si>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</si>
  <si>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</si>
  <si>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</si>
  <si>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</si>
  <si>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</si>
  <si>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</si>
  <si>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</si>
  <si>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</si>
  <si>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</si>
  <si>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</si>
  <si>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</si>
  <si>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</si>
  <si>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</si>
  <si>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</si>
  <si>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</si>
  <si>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</si>
  <si>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</si>
  <si>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</si>
  <si>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</si>
  <si>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</si>
  <si>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</si>
  <si>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</si>
  <si>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</si>
  <si>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</si>
  <si>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</si>
  <si>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</si>
  <si>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</si>
  <si>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</si>
  <si>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</si>
  <si>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</si>
  <si>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</si>
  <si>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</si>
  <si>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</si>
  <si>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</si>
  <si>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</si>
  <si>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</si>
  <si>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</si>
  <si>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</si>
  <si>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</si>
  <si>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</si>
  <si>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</si>
  <si>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</si>
  <si>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</si>
  <si>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</si>
  <si>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</si>
  <si>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</si>
  <si>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</si>
  <si>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</si>
  <si>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</si>
  <si>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</si>
  <si>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</si>
  <si>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</si>
  <si>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</si>
  <si>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</si>
  <si>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</si>
  <si>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</si>
  <si>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</si>
  <si>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</si>
  <si>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</si>
  <si>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</si>
  <si>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</si>
  <si>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</si>
  <si>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</si>
  <si>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</si>
  <si>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</si>
  <si>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</si>
  <si>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</si>
  <si>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</si>
  <si>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</si>
  <si>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</si>
  <si>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</si>
  <si>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</si>
  <si>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</si>
  <si>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</si>
  <si>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</si>
  <si>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</si>
  <si>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</si>
  <si>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</si>
  <si>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</si>
  <si>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</si>
  <si>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</si>
  <si>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</si>
  <si>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</si>
  <si>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</si>
  <si>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</si>
  <si>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</si>
  <si>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</si>
  <si>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</si>
  <si>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</si>
  <si>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</si>
  <si>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</si>
  <si>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</si>
  <si>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</si>
  <si>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</si>
  <si>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</si>
  <si>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</si>
  <si>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</si>
  <si>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</si>
  <si>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</si>
  <si>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</si>
  <si>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</si>
  <si>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</si>
  <si>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</si>
  <si>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</si>
  <si>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</si>
  <si>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</si>
  <si>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</si>
  <si>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</si>
  <si>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</si>
  <si>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</si>
  <si>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</si>
  <si>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</si>
  <si>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</si>
  <si>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</si>
  <si>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</si>
  <si>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</si>
  <si>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</si>
  <si>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</si>
  <si>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</si>
  <si>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</si>
  <si>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</si>
  <si>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</si>
  <si>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</si>
  <si>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</si>
  <si>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</si>
  <si>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</si>
  <si>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</si>
  <si>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</si>
  <si>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</si>
  <si>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</si>
  <si>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</si>
  <si>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</si>
  <si>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</si>
  <si>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</si>
  <si>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</si>
  <si>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</si>
  <si>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</si>
  <si>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</si>
  <si>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</si>
  <si>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</si>
  <si>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</si>
  <si>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</si>
  <si>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</si>
  <si>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</si>
  <si>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</si>
  <si>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</si>
  <si>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</si>
  <si>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</si>
  <si>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</si>
  <si>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</si>
  <si>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</si>
  <si>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</si>
  <si>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</si>
  <si>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</si>
  <si>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</si>
  <si>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</si>
  <si>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</si>
  <si>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</si>
  <si>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</si>
  <si>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</si>
  <si>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</si>
  <si>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</si>
  <si>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</si>
  <si>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</si>
  <si>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</si>
  <si>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</si>
  <si>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</si>
  <si>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</si>
  <si>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</si>
  <si>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</si>
  <si>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</si>
  <si>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</si>
  <si>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</si>
  <si>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</si>
  <si>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</si>
  <si>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</si>
  <si>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</si>
  <si>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</si>
  <si>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</si>
  <si>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</si>
  <si>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</si>
  <si>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</si>
  <si>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</si>
  <si>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</si>
  <si>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</si>
  <si>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</si>
  <si>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</si>
  <si>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</si>
  <si>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</si>
  <si>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</si>
  <si>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</si>
  <si>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</si>
  <si>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</si>
  <si>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</si>
  <si>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</si>
  <si>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</si>
  <si>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</si>
  <si>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</si>
  <si>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</si>
  <si>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</si>
  <si>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</si>
  <si>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</si>
  <si>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</si>
  <si>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</si>
  <si>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</si>
  <si>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</si>
  <si>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</si>
  <si>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</si>
  <si>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</si>
  <si>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</si>
  <si>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</si>
  <si>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</si>
  <si>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</si>
  <si>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</si>
  <si>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</si>
  <si>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</si>
  <si>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</si>
  <si>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</si>
  <si>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</si>
  <si>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</si>
  <si>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</si>
  <si>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</si>
  <si>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</si>
  <si>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</si>
  <si>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</si>
  <si>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</si>
  <si>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</si>
  <si>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</si>
  <si>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</si>
  <si>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</si>
  <si>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</si>
  <si>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</si>
  <si>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</si>
  <si>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</si>
  <si>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</si>
  <si>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</si>
  <si>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</si>
  <si>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</si>
  <si>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</si>
  <si>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</si>
  <si>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</si>
  <si>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</si>
  <si>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</si>
  <si>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</si>
  <si>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</si>
  <si>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</si>
  <si>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</si>
  <si>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</si>
  <si>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</si>
  <si>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</si>
  <si>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</si>
  <si>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</si>
  <si>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</si>
  <si>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</si>
  <si>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</si>
  <si>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</si>
  <si>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</si>
  <si>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</si>
  <si>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</si>
  <si>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</si>
  <si>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</si>
  <si>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</si>
  <si>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</si>
  <si>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</si>
  <si>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</si>
  <si>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</si>
  <si>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</si>
  <si>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</si>
  <si>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</si>
  <si>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</si>
  <si>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</si>
  <si>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</si>
  <si>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</si>
  <si>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</si>
  <si>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</si>
  <si>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</si>
  <si>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</si>
  <si>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</si>
  <si>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</si>
  <si>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</si>
  <si>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</si>
  <si>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</si>
  <si>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</si>
  <si>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</si>
  <si>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</si>
  <si>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</si>
  <si>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</si>
  <si>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</si>
  <si>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</si>
  <si>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</si>
  <si>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</si>
  <si>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</si>
  <si>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</si>
  <si>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</si>
  <si>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</si>
  <si>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</si>
  <si>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</si>
  <si>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</si>
  <si>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</si>
  <si>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</si>
  <si>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</si>
  <si>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</si>
  <si>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</si>
  <si>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</si>
  <si>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</si>
  <si>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</si>
  <si>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</si>
  <si>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</si>
  <si>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</si>
  <si>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</si>
  <si>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</si>
  <si>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</si>
  <si>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</si>
  <si>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</si>
  <si>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</si>
  <si>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</si>
  <si>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</si>
  <si>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</si>
  <si>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</si>
  <si>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</si>
  <si>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</si>
  <si>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</si>
  <si>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</si>
  <si>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</si>
  <si>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</si>
  <si>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</si>
  <si>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</si>
  <si>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</si>
  <si>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</si>
  <si>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</si>
  <si>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</si>
  <si>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</si>
  <si>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</si>
  <si>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</si>
  <si>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</si>
  <si>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</si>
  <si>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</si>
  <si>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</si>
  <si>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</si>
  <si>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</si>
  <si>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</si>
  <si>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</si>
  <si>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</si>
  <si>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</si>
  <si>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</si>
  <si>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</si>
  <si>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</si>
  <si>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</si>
  <si>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</si>
  <si>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</si>
  <si>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</si>
  <si>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</si>
  <si>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</si>
  <si>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</si>
  <si>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</si>
  <si>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</si>
  <si>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</si>
  <si>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</si>
  <si>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</si>
  <si>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</si>
  <si>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</si>
  <si>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</si>
  <si>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</si>
  <si>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</si>
  <si>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</si>
  <si>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</si>
  <si>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</si>
  <si>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</si>
  <si>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</si>
  <si>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</si>
  <si>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</si>
  <si>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</si>
  <si>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</si>
  <si>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</si>
  <si>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</si>
  <si>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</si>
  <si>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</si>
  <si>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</si>
  <si>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</si>
  <si>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</si>
  <si>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</si>
  <si>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</si>
  <si>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</si>
  <si>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</si>
  <si>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</si>
  <si>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</si>
  <si>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</si>
  <si>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</si>
  <si>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</si>
  <si>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</si>
  <si>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</si>
  <si>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</si>
  <si>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</si>
  <si>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</si>
  <si>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</si>
  <si>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</si>
  <si>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</si>
  <si>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</si>
  <si>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</si>
  <si>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</si>
  <si>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</si>
  <si>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</si>
  <si>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</si>
  <si>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</si>
  <si>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</si>
  <si>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</si>
  <si>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</si>
  <si>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</si>
  <si>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</si>
  <si>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</si>
  <si>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</si>
  <si>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</si>
  <si>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</si>
  <si>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</si>
  <si>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</si>
  <si>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</si>
  <si>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</si>
  <si>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</si>
  <si>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</si>
  <si>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</si>
  <si>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</si>
  <si>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</si>
  <si>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</si>
  <si>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</si>
  <si>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</si>
  <si>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</si>
  <si>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</si>
  <si>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</si>
  <si>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</si>
  <si>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</si>
  <si>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</si>
  <si>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</si>
  <si>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</si>
  <si>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</si>
  <si>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</si>
  <si>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</si>
  <si>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</si>
  <si>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</si>
  <si>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</si>
  <si>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</si>
  <si>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</si>
  <si>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</si>
  <si>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</si>
  <si>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</si>
  <si>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</si>
  <si>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</si>
  <si>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</si>
  <si>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</si>
  <si>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</si>
  <si>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</si>
  <si>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</si>
  <si>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</si>
  <si>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</si>
  <si>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</si>
  <si>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</si>
  <si>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</si>
  <si>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</si>
  <si>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</si>
  <si>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</si>
  <si>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</si>
  <si>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</si>
  <si>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</si>
  <si>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</si>
  <si>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</si>
  <si>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</si>
  <si>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</si>
  <si>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</si>
  <si>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</si>
  <si>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</si>
  <si>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</si>
  <si>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</si>
  <si>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</si>
  <si>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</si>
  <si>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</si>
  <si>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</si>
  <si>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</si>
  <si>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</si>
  <si>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</si>
  <si>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</si>
  <si>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</si>
  <si>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</si>
  <si>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</si>
  <si>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</si>
  <si>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</si>
  <si>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</si>
  <si>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</si>
  <si>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</si>
  <si>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</si>
  <si>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</si>
  <si>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</si>
  <si>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</si>
  <si>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</si>
  <si>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</si>
  <si>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</si>
  <si>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</si>
  <si>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</si>
  <si>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</si>
  <si>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</si>
  <si>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</si>
  <si>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</si>
  <si>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</si>
  <si>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</si>
  <si>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</si>
  <si>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</si>
  <si>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</si>
  <si>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</si>
  <si>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</si>
  <si>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</si>
  <si>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</si>
  <si>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</si>
  <si>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</si>
  <si>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</si>
  <si>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</si>
  <si>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</si>
  <si>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</si>
  <si>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</si>
  <si>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</si>
  <si>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</si>
  <si>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</si>
  <si>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</si>
  <si>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</si>
  <si>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</si>
  <si>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</si>
  <si>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</si>
  <si>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</si>
  <si>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</si>
  <si>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</si>
  <si>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</si>
  <si>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</si>
  <si>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</si>
  <si>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</si>
  <si>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</si>
  <si>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</si>
  <si>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</si>
  <si>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</si>
  <si>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</si>
  <si>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</si>
  <si>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</si>
  <si>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</si>
  <si>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</si>
  <si>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</si>
  <si>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</si>
  <si>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</si>
  <si>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</si>
  <si>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</si>
  <si>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</si>
  <si>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</si>
  <si>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</si>
  <si>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</si>
  <si>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</si>
  <si>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</si>
  <si>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</si>
  <si>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</si>
  <si>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</si>
  <si>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</si>
  <si>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</si>
  <si>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</si>
  <si>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</si>
  <si>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</si>
  <si>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</si>
  <si>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</si>
  <si>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</si>
  <si>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</si>
  <si>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</si>
  <si>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</si>
  <si>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</si>
  <si>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</si>
  <si>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</si>
  <si>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</si>
  <si>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</si>
  <si>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</si>
  <si>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</si>
  <si>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</si>
  <si>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</si>
  <si>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</si>
  <si>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</si>
  <si>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</si>
  <si>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</si>
  <si>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</si>
  <si>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</si>
  <si>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</si>
  <si>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</si>
  <si>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</si>
  <si>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</si>
  <si>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</si>
  <si>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</si>
  <si>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</si>
  <si>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</si>
  <si>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</si>
  <si>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</si>
  <si>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</si>
  <si>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</si>
  <si>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</si>
  <si>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</si>
  <si>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</si>
  <si>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</si>
  <si>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</si>
  <si>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</si>
  <si>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</si>
  <si>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</si>
  <si>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</si>
  <si>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</si>
  <si>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</si>
  <si>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</si>
  <si>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</si>
  <si>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</si>
  <si>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</si>
  <si>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</si>
  <si>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</si>
  <si>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</si>
  <si>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</si>
  <si>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</si>
  <si>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</si>
  <si>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</si>
  <si>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</si>
  <si>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</si>
  <si>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</si>
  <si>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</si>
  <si>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</si>
  <si>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</si>
  <si>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</si>
  <si>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</si>
  <si>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</si>
  <si>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</si>
  <si>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</si>
  <si>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</si>
  <si>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</si>
  <si>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</si>
  <si>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</si>
  <si>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</si>
  <si>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</si>
  <si>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</si>
  <si>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</si>
  <si>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</si>
  <si>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</si>
  <si>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</si>
  <si>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</si>
  <si>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</si>
  <si>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</si>
  <si>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</si>
  <si>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</si>
  <si>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</si>
  <si>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</si>
  <si>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</si>
  <si>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</si>
  <si>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</si>
  <si>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</si>
  <si>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</si>
  <si>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</si>
  <si>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</si>
  <si>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</si>
  <si>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</si>
  <si>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</si>
  <si>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</si>
  <si>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</si>
  <si>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</si>
  <si>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</si>
  <si>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</si>
  <si>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</si>
  <si>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</si>
  <si>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</si>
  <si>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</si>
  <si>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</si>
  <si>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</si>
  <si>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</si>
  <si>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</si>
  <si>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</si>
  <si>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</si>
  <si>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</si>
  <si>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</si>
  <si>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</si>
  <si>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</si>
  <si>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</si>
  <si>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</si>
  <si>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</si>
  <si>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</si>
  <si>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</si>
  <si>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</si>
  <si>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</si>
  <si>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</si>
  <si>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</si>
  <si>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</si>
  <si>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</si>
  <si>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</si>
  <si>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</si>
  <si>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</si>
  <si>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</si>
  <si>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</si>
  <si>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</si>
  <si>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</si>
  <si>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</si>
  <si>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</si>
  <si>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</si>
  <si>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</si>
  <si>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</si>
  <si>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</si>
  <si>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</si>
  <si>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</si>
  <si>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</si>
  <si>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</si>
  <si>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</si>
  <si>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</si>
  <si>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</si>
  <si>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</si>
  <si>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</si>
  <si>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</si>
  <si>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</si>
  <si>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</si>
  <si>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</si>
  <si>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</si>
  <si>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</si>
  <si>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</si>
  <si>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</si>
  <si>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</si>
  <si>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</si>
  <si>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</si>
  <si>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</si>
  <si>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</si>
  <si>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</si>
  <si>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</si>
  <si>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</si>
  <si>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</si>
  <si>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</si>
  <si>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</si>
  <si>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</si>
  <si>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</si>
  <si>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</si>
  <si>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</si>
  <si>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</si>
  <si>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</si>
  <si>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</si>
  <si>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</si>
  <si>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</si>
  <si>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</si>
  <si>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</si>
  <si>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</si>
  <si>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</si>
  <si>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</si>
  <si>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</si>
  <si>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</si>
  <si>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</si>
  <si>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</si>
  <si>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</si>
  <si>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</si>
  <si>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</si>
  <si>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</si>
  <si>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</si>
  <si>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</si>
  <si>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</si>
  <si>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</si>
  <si>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</si>
  <si>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</si>
  <si>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</si>
  <si>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</si>
  <si>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</si>
  <si>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</si>
  <si>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</si>
  <si>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</si>
  <si>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</si>
  <si>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</si>
  <si>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</si>
  <si>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</si>
  <si>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</si>
  <si>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</si>
  <si>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</si>
  <si>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</si>
  <si>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</si>
  <si>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</si>
  <si>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</si>
  <si>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</si>
  <si>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</si>
  <si>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</si>
  <si>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</si>
  <si>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</si>
  <si>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</si>
  <si>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</si>
  <si>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</si>
  <si>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</si>
  <si>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</si>
  <si>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</si>
  <si>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</si>
  <si>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</si>
  <si>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</si>
  <si>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</si>
  <si>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</si>
  <si>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</si>
  <si>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</si>
  <si>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</si>
  <si>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</si>
  <si>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</si>
  <si>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</si>
  <si>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</si>
  <si>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</si>
  <si>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</si>
  <si>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</si>
  <si>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</si>
  <si>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</si>
  <si>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</si>
  <si>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</si>
  <si>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</si>
  <si>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</si>
  <si>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</si>
  <si>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</si>
  <si>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</si>
  <si>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</si>
  <si>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</si>
  <si>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</si>
  <si>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</si>
  <si>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</si>
  <si>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</si>
  <si>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</si>
  <si>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</si>
  <si>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</si>
  <si>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</si>
  <si>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</si>
  <si>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</si>
  <si>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</si>
  <si>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</si>
  <si>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</si>
  <si>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</si>
  <si>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</si>
  <si>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</si>
  <si>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</si>
  <si>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</si>
  <si>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</si>
  <si>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</si>
  <si>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</si>
  <si>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</si>
  <si>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</si>
  <si>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</si>
  <si>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</si>
  <si>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</si>
  <si>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</si>
  <si>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</si>
  <si>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</si>
  <si>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</si>
  <si>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</si>
  <si>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</si>
  <si>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</si>
  <si>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</si>
  <si>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</si>
  <si>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</si>
  <si>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</si>
  <si>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</si>
  <si>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</si>
  <si>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</si>
  <si>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</si>
  <si>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</si>
  <si>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</si>
  <si>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</si>
  <si>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</si>
  <si>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</si>
  <si>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</si>
  <si>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</si>
  <si>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</si>
  <si>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</si>
  <si>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</si>
  <si>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</si>
  <si>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</si>
  <si>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</si>
  <si>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</si>
  <si>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</si>
  <si>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</si>
  <si>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</si>
  <si>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</si>
  <si>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</si>
  <si>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</si>
  <si>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</si>
  <si>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</si>
  <si>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</si>
  <si>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</si>
  <si>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</si>
  <si>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</si>
  <si>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</si>
  <si>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</si>
  <si>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</si>
  <si>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</si>
  <si>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</si>
  <si>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</si>
  <si>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</si>
  <si>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</si>
  <si>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</si>
  <si>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</si>
  <si>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</si>
  <si>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</si>
  <si>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</si>
  <si>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</si>
  <si>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</si>
  <si>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</si>
  <si>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</si>
  <si>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</si>
  <si>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</si>
  <si>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</si>
  <si>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</si>
  <si>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</si>
  <si>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</si>
  <si>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</si>
  <si>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</si>
  <si>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</si>
  <si>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</si>
  <si>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</si>
  <si>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</si>
  <si>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</si>
  <si>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</si>
  <si>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</si>
  <si>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</si>
  <si>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</si>
  <si>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</si>
  <si>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</si>
  <si>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</si>
  <si>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</si>
  <si>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</si>
  <si>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</si>
  <si>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</si>
  <si>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</si>
  <si>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</si>
  <si>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</si>
  <si>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</si>
  <si>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</si>
  <si>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</si>
  <si>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</si>
  <si>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</si>
  <si>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</si>
  <si>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</si>
  <si>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</si>
  <si>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</si>
  <si>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</si>
  <si>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</si>
  <si>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</si>
  <si>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</si>
  <si>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</si>
  <si>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</si>
  <si>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</si>
  <si>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</si>
  <si>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</si>
  <si>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</si>
  <si>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</si>
  <si>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</si>
  <si>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</si>
  <si>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</si>
  <si>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</si>
  <si>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</si>
  <si>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</si>
  <si>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</si>
  <si>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</si>
  <si>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</si>
  <si>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</si>
  <si>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</si>
  <si>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</si>
  <si>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</si>
  <si>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</si>
  <si>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</si>
  <si>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</si>
  <si>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</si>
  <si>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</si>
  <si>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</si>
  <si>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</si>
  <si>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</si>
  <si>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</si>
  <si>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</si>
  <si>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</si>
  <si>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</si>
  <si>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</si>
  <si>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</si>
  <si>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</si>
  <si>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</si>
  <si>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</si>
  <si>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</si>
  <si>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</si>
  <si>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</si>
  <si>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</si>
  <si>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</si>
  <si>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</si>
  <si>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</si>
  <si>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</si>
  <si>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</si>
  <si>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</si>
  <si>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</si>
  <si>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</si>
  <si>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</si>
  <si>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</si>
  <si>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</si>
  <si>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</si>
  <si>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</si>
  <si>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</si>
  <si>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</si>
  <si>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</si>
  <si>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</si>
  <si>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</si>
  <si>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</si>
  <si>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</si>
  <si>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</si>
  <si>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</si>
  <si>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</si>
  <si>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</si>
  <si>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</si>
  <si>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</si>
  <si>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</si>
  <si>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</si>
  <si>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</si>
  <si>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</si>
  <si>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</si>
  <si>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</si>
  <si>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</si>
  <si>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</si>
  <si>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</si>
  <si>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</si>
  <si>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</si>
  <si>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</si>
  <si>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</si>
  <si>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</si>
  <si>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</si>
  <si>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</si>
  <si>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</si>
  <si>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</si>
  <si>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</si>
  <si>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</si>
  <si>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</si>
  <si>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</si>
  <si>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</si>
  <si>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</si>
  <si>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</si>
  <si>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</si>
  <si>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</si>
  <si>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</si>
  <si>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</si>
  <si>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</si>
  <si>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</si>
  <si>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</si>
  <si>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</si>
  <si>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</si>
  <si>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</si>
  <si>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</si>
  <si>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</si>
  <si>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</si>
  <si>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</si>
  <si>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</si>
  <si>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</si>
  <si>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</si>
  <si>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</si>
  <si>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</si>
  <si>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</si>
  <si>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</si>
  <si>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</si>
  <si>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</si>
  <si>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</si>
  <si>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</si>
  <si>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</si>
  <si>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</si>
  <si>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</si>
  <si>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</si>
  <si>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</si>
  <si>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</si>
  <si>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</si>
  <si>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</si>
  <si>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</si>
  <si>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</si>
  <si>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</si>
  <si>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</si>
  <si>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</si>
  <si>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</si>
  <si>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</si>
  <si>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</si>
  <si>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</si>
  <si>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</si>
  <si>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</si>
  <si>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</si>
  <si>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</si>
  <si>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</si>
  <si>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</si>
  <si>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</si>
  <si>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</si>
  <si>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</si>
  <si>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</si>
  <si>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</si>
  <si>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</si>
  <si>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</si>
  <si>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</si>
  <si>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</si>
  <si>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</si>
  <si>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</si>
  <si>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</si>
  <si>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</si>
  <si>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</si>
  <si>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</si>
  <si>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</si>
  <si>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</si>
  <si>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</si>
  <si>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</si>
  <si>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</si>
  <si>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</si>
  <si>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</si>
  <si>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</si>
  <si>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</si>
  <si>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</si>
  <si>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</si>
  <si>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</si>
  <si>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</si>
  <si>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</si>
  <si>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</si>
  <si>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</si>
  <si>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</si>
  <si>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</si>
  <si>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</si>
  <si>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</si>
  <si>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</si>
  <si>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</si>
  <si>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</si>
  <si>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</si>
  <si>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</si>
  <si>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</si>
  <si>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</si>
  <si>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</si>
  <si>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</si>
  <si>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</si>
  <si>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</si>
  <si>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</si>
  <si>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</si>
  <si>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</si>
  <si>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</si>
  <si>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</si>
  <si>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</si>
  <si>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</si>
  <si>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</si>
  <si>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</si>
  <si>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</si>
  <si>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</si>
  <si>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</si>
  <si>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</si>
  <si>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</si>
  <si>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</si>
  <si>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</si>
  <si>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</si>
  <si>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</si>
  <si>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</si>
  <si>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</si>
  <si>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</si>
  <si>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</si>
  <si>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</si>
  <si>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</si>
  <si>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</si>
  <si>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</si>
  <si>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</si>
  <si>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</si>
  <si>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</si>
  <si>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</si>
  <si>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</si>
  <si>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</si>
  <si>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</si>
  <si>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</si>
  <si>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</si>
  <si>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</si>
  <si>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</si>
  <si>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</si>
  <si>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</si>
  <si>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</si>
  <si>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</si>
  <si>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</si>
  <si>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</si>
  <si>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</si>
  <si>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</si>
  <si>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</si>
  <si>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</si>
  <si>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</si>
  <si>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</si>
  <si>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</si>
  <si>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</si>
  <si>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</si>
  <si>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</si>
  <si>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</si>
  <si>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</si>
  <si>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</si>
  <si>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</si>
  <si>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</si>
  <si>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</si>
  <si>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</si>
  <si>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</si>
  <si>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</si>
  <si>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</si>
  <si>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</si>
  <si>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</si>
  <si>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</si>
  <si>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</si>
  <si>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</si>
  <si>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</si>
  <si>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</si>
  <si>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</si>
  <si>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</si>
  <si>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</si>
  <si>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</si>
  <si>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</si>
  <si>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</si>
  <si>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</si>
  <si>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</si>
  <si>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</si>
  <si>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</si>
  <si>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</si>
  <si>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</si>
  <si>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</si>
  <si>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</si>
  <si>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</si>
  <si>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</si>
  <si>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</si>
  <si>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</si>
  <si>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</si>
  <si>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</si>
  <si>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</si>
  <si>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</si>
  <si>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</si>
  <si>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</si>
  <si>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</si>
  <si>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</si>
  <si>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</si>
  <si>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</si>
  <si>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</si>
  <si>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</si>
  <si>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</si>
  <si>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</si>
  <si>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</si>
  <si>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</si>
  <si>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</si>
  <si>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</si>
  <si>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</si>
  <si>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</si>
  <si>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</si>
  <si>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</si>
  <si>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</si>
  <si>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</si>
  <si>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</si>
  <si>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</si>
  <si>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</si>
  <si>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</si>
  <si>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</si>
  <si>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</si>
  <si>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</si>
  <si>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</si>
  <si>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</si>
  <si>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</si>
  <si>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</si>
  <si>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</si>
  <si>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</si>
  <si>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</si>
  <si>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</si>
  <si>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</si>
  <si>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</si>
  <si>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</si>
  <si>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</si>
  <si>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</si>
  <si>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</si>
  <si>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</si>
  <si>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</si>
  <si>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</si>
  <si>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</si>
  <si>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</si>
  <si>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</si>
  <si>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</si>
  <si>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</si>
  <si>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</si>
  <si>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</si>
  <si>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</si>
  <si>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</si>
  <si>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</si>
  <si>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</si>
  <si>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</si>
  <si>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</si>
  <si>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</si>
  <si>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</si>
  <si>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</si>
  <si>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</si>
  <si>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</si>
  <si>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</si>
  <si>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</si>
  <si>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</si>
  <si>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</si>
  <si>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</si>
  <si>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</si>
  <si>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</si>
  <si>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</si>
  <si>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</si>
  <si>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</si>
  <si>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</si>
  <si>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</si>
  <si>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</si>
  <si>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</si>
  <si>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</si>
  <si>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</si>
  <si>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</si>
  <si>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</si>
  <si>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</si>
  <si>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</si>
  <si>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</si>
  <si>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</si>
  <si>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</si>
  <si>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</si>
  <si>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</si>
  <si>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</si>
  <si>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</si>
  <si>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</si>
  <si>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</si>
  <si>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</si>
  <si>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</si>
  <si>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</si>
  <si>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</si>
  <si>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</si>
  <si>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</si>
  <si>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</si>
  <si>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</si>
  <si>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</si>
  <si>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</si>
  <si>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</si>
  <si>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</si>
  <si>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</si>
  <si>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</si>
  <si>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</si>
  <si>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</si>
  <si>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</si>
  <si>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</si>
  <si>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</si>
  <si>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</si>
  <si>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</si>
  <si>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</si>
  <si>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</si>
  <si>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</si>
  <si>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</si>
  <si>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</si>
  <si>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</si>
  <si>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</si>
  <si>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</si>
  <si>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</si>
  <si>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</si>
  <si>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</si>
  <si>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</si>
  <si>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</si>
  <si>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</si>
  <si>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</si>
  <si>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</si>
  <si>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</si>
  <si>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</si>
  <si>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</si>
  <si>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</si>
  <si>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</si>
  <si>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</si>
  <si>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</si>
  <si>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</si>
  <si>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</si>
  <si>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</si>
  <si>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</si>
  <si>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</si>
  <si>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</si>
  <si>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</si>
  <si>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</si>
  <si>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</si>
  <si>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</si>
  <si>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</si>
  <si>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</si>
  <si>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</si>
  <si>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</si>
  <si>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</si>
  <si>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</si>
  <si>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</si>
  <si>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</si>
  <si>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</si>
  <si>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</si>
  <si>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</si>
  <si>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</si>
  <si>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</si>
  <si>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</si>
  <si>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</si>
  <si>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</si>
  <si>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</si>
  <si>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</si>
  <si>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</si>
  <si>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</si>
  <si>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</si>
  <si>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</si>
  <si>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</si>
  <si>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</si>
  <si>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</si>
  <si>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</si>
  <si>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</si>
  <si>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</si>
  <si>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</si>
  <si>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</si>
  <si>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</si>
  <si>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</si>
  <si>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</si>
  <si>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</si>
  <si>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</si>
  <si>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</si>
  <si>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</si>
  <si>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</si>
  <si>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</si>
  <si>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</si>
  <si>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</si>
  <si>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</si>
  <si>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</si>
  <si>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</si>
  <si>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</si>
  <si>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</si>
  <si>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</si>
  <si>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</si>
  <si>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</si>
  <si>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</si>
  <si>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</si>
  <si>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</si>
  <si>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</si>
  <si>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</si>
  <si>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</si>
  <si>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</si>
  <si>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</si>
  <si>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</si>
  <si>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</si>
  <si>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</si>
  <si>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</si>
  <si>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</si>
  <si>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</si>
  <si>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</si>
  <si>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</si>
  <si>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</si>
  <si>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</si>
  <si>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</si>
  <si>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</si>
  <si>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</si>
  <si>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</si>
  <si>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</si>
  <si>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</si>
  <si>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</si>
  <si>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</si>
  <si>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</si>
  <si>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</si>
  <si>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</si>
  <si>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</si>
  <si>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</si>
  <si>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</si>
  <si>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</si>
  <si>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</si>
  <si>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</si>
  <si>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</si>
  <si>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</si>
  <si>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</si>
  <si>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</si>
  <si>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</si>
  <si>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</si>
  <si>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</si>
  <si>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</si>
  <si>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</si>
  <si>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</si>
  <si>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</si>
  <si>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</si>
  <si>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</si>
  <si>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</si>
  <si>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</si>
  <si>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</si>
  <si>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</si>
  <si>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</si>
  <si>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</si>
  <si>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</si>
  <si>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</si>
  <si>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</si>
  <si>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</si>
  <si>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</si>
  <si>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</si>
  <si>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</si>
  <si>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</si>
  <si>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</si>
  <si>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</si>
  <si>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</si>
  <si>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</si>
  <si>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</si>
  <si>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</si>
  <si>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</si>
  <si>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</si>
  <si>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</si>
  <si>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</si>
  <si>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</si>
  <si>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</si>
  <si>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</si>
  <si>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</si>
  <si>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</si>
  <si>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</si>
  <si>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</si>
  <si>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</si>
  <si>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</si>
  <si>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</si>
  <si>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</si>
  <si>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</si>
  <si>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</si>
  <si>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</si>
  <si>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</si>
  <si>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</si>
  <si>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</si>
  <si>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</si>
  <si>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</si>
  <si>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</si>
  <si>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</si>
  <si>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</si>
  <si>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</si>
  <si>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</si>
  <si>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</si>
  <si>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</si>
  <si>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</si>
  <si>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</si>
  <si>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</si>
  <si>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</si>
  <si>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</si>
  <si>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</si>
  <si>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</si>
  <si>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</si>
  <si>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</si>
  <si>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</si>
  <si>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</si>
  <si>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</si>
  <si>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</si>
  <si>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</si>
  <si>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</si>
  <si>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</si>
  <si>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</si>
  <si>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</si>
  <si>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</si>
  <si>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</si>
  <si>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</si>
  <si>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</si>
  <si>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</si>
  <si>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</si>
  <si>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</si>
  <si>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</si>
  <si>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</si>
  <si>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</si>
  <si>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</si>
  <si>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</si>
  <si>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</si>
  <si>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</si>
  <si>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</si>
  <si>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</si>
  <si>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</si>
  <si>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</si>
  <si>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</si>
  <si>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</si>
  <si>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</si>
  <si>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</si>
  <si>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</si>
  <si>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</si>
  <si>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</si>
  <si>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</si>
  <si>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</si>
  <si>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</si>
  <si>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</si>
  <si>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</si>
  <si>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</si>
  <si>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</si>
  <si>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</si>
  <si>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</si>
  <si>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</si>
  <si>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</si>
  <si>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</si>
  <si>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</si>
  <si>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</si>
  <si>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</si>
  <si>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</si>
  <si>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</si>
  <si>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</si>
  <si>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</si>
  <si>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</si>
  <si>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</si>
  <si>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</si>
  <si>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</si>
  <si>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</si>
  <si>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</si>
  <si>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</si>
  <si>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</si>
  <si>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</si>
  <si>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</si>
  <si>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</si>
  <si>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</si>
  <si>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</si>
  <si>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</si>
  <si>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</si>
  <si>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</si>
  <si>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</si>
  <si>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</si>
  <si>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</si>
  <si>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</si>
  <si>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</si>
  <si>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</si>
  <si>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</si>
  <si>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</si>
  <si>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</si>
  <si>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</si>
  <si>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</si>
  <si>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</si>
  <si>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</si>
  <si>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</si>
  <si>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</si>
  <si>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</si>
  <si>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</si>
  <si>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</si>
  <si>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</si>
  <si>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</si>
  <si>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</si>
  <si>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</si>
  <si>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</si>
  <si>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</si>
  <si>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</si>
  <si>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</si>
  <si>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</si>
  <si>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</si>
  <si>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</si>
  <si>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</si>
  <si>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</si>
  <si>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</si>
  <si>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</si>
  <si>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</si>
  <si>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</si>
  <si>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</si>
  <si>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</si>
  <si>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</si>
  <si>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</si>
  <si>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</si>
  <si>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</si>
  <si>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</si>
  <si>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</si>
  <si>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</si>
  <si>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</si>
  <si>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</si>
  <si>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</si>
  <si>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</si>
  <si>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</si>
  <si>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</si>
  <si>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</si>
  <si>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</si>
  <si>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</si>
  <si>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</si>
  <si>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</si>
  <si>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</si>
  <si>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</si>
  <si>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</si>
  <si>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</si>
  <si>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</si>
  <si>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</si>
  <si>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</si>
  <si>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</si>
  <si>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</si>
  <si>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</si>
  <si>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</si>
  <si>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</si>
  <si>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</si>
  <si>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</si>
  <si>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</si>
  <si>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</si>
  <si>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</si>
  <si>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</si>
  <si>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</si>
  <si>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</si>
  <si>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</si>
  <si>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</si>
  <si>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</si>
  <si>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</si>
  <si>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</si>
  <si>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</si>
  <si>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</si>
  <si>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</si>
  <si>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</si>
  <si>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</si>
  <si>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</si>
  <si>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</si>
  <si>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</si>
  <si>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</si>
  <si>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</si>
  <si>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</si>
  <si>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</si>
  <si>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</si>
  <si>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</si>
  <si>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</si>
  <si>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</si>
  <si>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</si>
  <si>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</si>
  <si>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</si>
  <si>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</si>
  <si>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</si>
  <si>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</si>
  <si>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</si>
  <si>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</si>
  <si>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</si>
  <si>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</si>
  <si>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</si>
  <si>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</si>
  <si>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</si>
  <si>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</si>
  <si>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</si>
  <si>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</si>
  <si>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</si>
  <si>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</si>
  <si>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</si>
  <si>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</si>
  <si>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</si>
  <si>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</si>
  <si>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</si>
  <si>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</si>
  <si>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</si>
  <si>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</si>
  <si>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</si>
  <si>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</si>
  <si>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</si>
  <si>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</si>
  <si>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</si>
  <si>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</si>
  <si>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</si>
  <si>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</si>
  <si>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</si>
  <si>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</si>
  <si>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</si>
  <si>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</si>
  <si>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</si>
  <si>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</si>
  <si>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</si>
  <si>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</si>
  <si>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</si>
  <si>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</si>
  <si>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</si>
  <si>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</si>
  <si>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</si>
  <si>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</si>
  <si>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</si>
  <si>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</si>
  <si>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</si>
  <si>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</si>
  <si>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</si>
  <si>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</si>
  <si>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</si>
  <si>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</si>
  <si>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</si>
  <si>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</si>
  <si>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</si>
  <si>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</si>
  <si>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</si>
  <si>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</si>
  <si>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</si>
  <si>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</si>
  <si>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</si>
  <si>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</si>
  <si>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</si>
  <si>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</si>
  <si>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</si>
  <si>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</si>
  <si>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</si>
  <si>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</si>
  <si>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</si>
  <si>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</si>
  <si>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</si>
  <si>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</si>
  <si>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</si>
  <si>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</si>
  <si>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</si>
  <si>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</si>
  <si>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</si>
  <si>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</si>
  <si>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</si>
  <si>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</si>
  <si>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</si>
  <si>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</si>
  <si>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</si>
  <si>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</si>
  <si>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</si>
  <si>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</si>
  <si>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</si>
  <si>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</si>
  <si>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</si>
  <si>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</si>
  <si>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</si>
  <si>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</si>
  <si>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</si>
  <si>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</si>
  <si>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</si>
  <si>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</si>
  <si>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</si>
  <si>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</si>
  <si>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</si>
  <si>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</si>
  <si>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</si>
  <si>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</si>
  <si>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</si>
  <si>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</si>
  <si>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</si>
  <si>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</si>
  <si>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</si>
  <si>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</si>
  <si>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</si>
  <si>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</si>
  <si>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</si>
  <si>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</si>
  <si>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</si>
  <si>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</si>
  <si>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</si>
  <si>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</si>
  <si>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</si>
  <si>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</si>
  <si>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</si>
  <si>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</si>
  <si>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</si>
  <si>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</si>
  <si>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</si>
  <si>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</si>
  <si>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</si>
  <si>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</si>
  <si>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</si>
  <si>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</si>
  <si>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</si>
  <si>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</si>
  <si>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</si>
  <si>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</si>
  <si>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</si>
  <si>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</si>
  <si>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</si>
  <si>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</si>
  <si>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</si>
  <si>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</si>
  <si>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</si>
  <si>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</si>
  <si>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</si>
  <si>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</si>
  <si>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</si>
  <si>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</si>
  <si>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</si>
  <si>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</si>
  <si>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</si>
  <si>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</si>
  <si>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</si>
  <si>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</si>
  <si>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</si>
  <si>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</si>
  <si>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</si>
  <si>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</si>
  <si>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</si>
  <si>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</si>
  <si>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</si>
  <si>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</si>
  <si>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</si>
  <si>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</si>
  <si>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</si>
  <si>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</si>
  <si>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</si>
  <si>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</si>
  <si>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</si>
  <si>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</si>
  <si>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</si>
  <si>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</si>
  <si>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</si>
  <si>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</si>
  <si>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</si>
  <si>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</si>
  <si>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</si>
  <si>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</si>
  <si>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</si>
  <si>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</si>
  <si>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</si>
  <si>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</si>
  <si>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</si>
  <si>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</si>
  <si>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</si>
  <si>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</si>
  <si>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</si>
  <si>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</si>
  <si>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</si>
  <si>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</si>
  <si>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</si>
  <si>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</si>
  <si>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</si>
  <si>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</si>
  <si>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</si>
  <si>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</si>
  <si>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</si>
  <si>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</si>
  <si>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</si>
  <si>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</si>
  <si>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</si>
  <si>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</si>
  <si>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</si>
  <si>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</si>
  <si>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</si>
  <si>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</si>
  <si>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</si>
  <si>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</si>
  <si>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</si>
  <si>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</si>
  <si>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</si>
  <si>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</si>
  <si>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</si>
  <si>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</si>
  <si>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</si>
  <si>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</si>
  <si>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</si>
  <si>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</si>
  <si>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</si>
  <si>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</si>
  <si>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</si>
  <si>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</si>
  <si>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</si>
  <si>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</si>
  <si>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</si>
  <si>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</si>
  <si>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</si>
  <si>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</si>
  <si>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</si>
  <si>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</si>
  <si>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</si>
  <si>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</si>
  <si>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</si>
  <si>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</si>
  <si>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</si>
  <si>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</si>
  <si>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</si>
  <si>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</si>
  <si>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</si>
  <si>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</si>
  <si>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</si>
  <si>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</si>
  <si>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</si>
  <si>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</si>
  <si>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</si>
  <si>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</si>
  <si>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</si>
  <si>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</si>
  <si>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</si>
  <si>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</si>
  <si>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</si>
  <si>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</si>
  <si>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</si>
  <si>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</si>
  <si>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</si>
  <si>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</si>
  <si>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</si>
  <si>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</si>
  <si>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</si>
  <si>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</si>
  <si>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</si>
  <si>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</si>
  <si>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</si>
  <si>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</si>
  <si>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</si>
  <si>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</si>
  <si>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</si>
  <si>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</si>
  <si>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</si>
  <si>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</si>
  <si>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</si>
  <si>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</si>
  <si>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</si>
  <si>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</si>
  <si>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</si>
  <si>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</si>
  <si>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</si>
  <si>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</si>
  <si>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</si>
  <si>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</si>
  <si>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</si>
  <si>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</si>
  <si>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</si>
  <si>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</si>
  <si>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</si>
  <si>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</si>
  <si>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</si>
  <si>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</si>
  <si>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</si>
  <si>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</si>
  <si>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</si>
  <si>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</si>
  <si>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</si>
  <si>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</si>
  <si>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</si>
  <si>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</si>
  <si>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</si>
  <si>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</si>
  <si>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</si>
  <si>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</si>
  <si>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</si>
  <si>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</si>
  <si>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</si>
  <si>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</si>
  <si>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</si>
  <si>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</si>
  <si>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</si>
  <si>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</si>
  <si>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</si>
  <si>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</si>
  <si>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</si>
  <si>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</si>
  <si>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</si>
  <si>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</si>
  <si>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</si>
  <si>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</si>
  <si>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</si>
  <si>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</si>
  <si>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</si>
  <si>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</si>
  <si>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</si>
  <si>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</si>
  <si>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</si>
  <si>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</si>
  <si>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</si>
  <si>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</si>
  <si>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</si>
  <si>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</si>
  <si>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</si>
  <si>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</si>
  <si>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</si>
  <si>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</si>
  <si>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</si>
  <si>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</si>
  <si>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</si>
  <si>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</si>
  <si>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</si>
  <si>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</si>
  <si>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</si>
  <si>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</si>
  <si>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</si>
  <si>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</si>
  <si>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</si>
  <si>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</si>
  <si>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</si>
  <si>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</si>
  <si>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</si>
  <si>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</si>
  <si>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</si>
  <si>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</si>
  <si>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</si>
  <si>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</si>
  <si>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</si>
  <si>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</si>
  <si>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</si>
  <si>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</si>
  <si>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</si>
  <si>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</si>
  <si>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</si>
  <si>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</si>
  <si>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</si>
  <si>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</si>
  <si>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</si>
  <si>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</si>
  <si>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</si>
  <si>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</si>
  <si>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</si>
  <si>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</si>
  <si>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</si>
  <si>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</si>
  <si>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</si>
  <si>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</si>
  <si>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</si>
  <si>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</si>
  <si>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</si>
  <si>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</si>
  <si>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</si>
  <si>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</si>
  <si>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</si>
  <si>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</si>
  <si>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</si>
  <si>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</si>
  <si>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</si>
  <si>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</si>
  <si>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</si>
  <si>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</si>
  <si>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</si>
  <si>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</si>
  <si>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</si>
  <si>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</si>
  <si>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</si>
  <si>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</si>
  <si>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</si>
  <si>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</si>
  <si>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</si>
  <si>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</si>
  <si>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</si>
  <si>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</si>
  <si>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</si>
  <si>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</si>
  <si>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</si>
  <si>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</si>
  <si>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</si>
  <si>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</si>
  <si>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</si>
  <si>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</si>
  <si>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</si>
  <si>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</si>
  <si>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</si>
  <si>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</si>
  <si>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</si>
  <si>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</si>
  <si>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</si>
  <si>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</si>
  <si>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</si>
  <si>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</si>
  <si>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</si>
  <si>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</si>
  <si>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</si>
  <si>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</si>
  <si>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</si>
  <si>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</si>
  <si>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</si>
  <si>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</si>
  <si>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</si>
  <si>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</si>
  <si>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</si>
  <si>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</si>
  <si>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</si>
  <si>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</si>
  <si>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</si>
  <si>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</si>
  <si>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</si>
  <si>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</si>
  <si>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</si>
  <si>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</si>
  <si>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</si>
  <si>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</si>
  <si>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</si>
  <si>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</si>
  <si>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</si>
  <si>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</si>
  <si>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</si>
  <si>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</si>
  <si>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</si>
  <si>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</si>
  <si>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</si>
  <si>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</si>
  <si>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</si>
  <si>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</si>
  <si>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</si>
  <si>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</si>
  <si>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</si>
  <si>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</si>
  <si>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</si>
  <si>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</si>
  <si>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</si>
  <si>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</si>
  <si>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</si>
  <si>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</si>
  <si>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</si>
  <si>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</si>
  <si>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</si>
  <si>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</si>
  <si>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</si>
  <si>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</si>
  <si>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</si>
  <si>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</si>
  <si>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</si>
  <si>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</si>
  <si>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</si>
  <si>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</si>
  <si>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</si>
  <si>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</si>
  <si>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</si>
  <si>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</si>
  <si>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</si>
  <si>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</si>
  <si>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</si>
  <si>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</si>
  <si>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</si>
  <si>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</si>
  <si>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</si>
  <si>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</si>
  <si>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</si>
  <si>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</si>
  <si>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</si>
  <si>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</si>
  <si>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</si>
  <si>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</si>
  <si>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</si>
  <si>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</si>
  <si>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</si>
  <si>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</si>
  <si>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</si>
  <si>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</si>
  <si>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</si>
  <si>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</si>
  <si>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</si>
  <si>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</si>
  <si>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</si>
  <si>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</si>
  <si>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</si>
  <si>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</si>
  <si>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</si>
  <si>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</si>
  <si>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</si>
  <si>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</si>
  <si>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</si>
  <si>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</si>
  <si>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</si>
  <si>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</si>
  <si>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</si>
  <si>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</si>
  <si>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</si>
  <si>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</si>
  <si>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</si>
  <si>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</si>
  <si>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</si>
  <si>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</si>
  <si>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</si>
  <si>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</si>
  <si>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</si>
  <si>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</si>
  <si>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</si>
  <si>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</si>
  <si>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</si>
  <si>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</si>
  <si>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</si>
  <si>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</si>
  <si>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</si>
  <si>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</si>
  <si>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</si>
  <si>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</si>
  <si>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</si>
  <si>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</si>
  <si>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</si>
  <si>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</si>
  <si>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</si>
  <si>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</si>
  <si>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</si>
  <si>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</si>
  <si>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</si>
  <si>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</si>
  <si>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</si>
  <si>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</si>
  <si>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</si>
  <si>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</si>
  <si>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</si>
  <si>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</si>
  <si>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</si>
  <si>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</si>
  <si>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</si>
  <si>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</si>
  <si>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</si>
  <si>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</si>
  <si>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</si>
  <si>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</si>
  <si>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</si>
  <si>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</si>
  <si>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</si>
  <si>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</si>
  <si>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</si>
  <si>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</si>
  <si>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</si>
  <si>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</si>
  <si>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</si>
  <si>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</si>
  <si>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</si>
  <si>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</si>
  <si>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</si>
  <si>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</si>
  <si>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</si>
  <si>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</si>
  <si>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</si>
  <si>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</si>
  <si>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</si>
  <si>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</si>
  <si>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</si>
  <si>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</si>
  <si>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</si>
  <si>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</si>
  <si>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</si>
  <si>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</si>
  <si>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</si>
  <si>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</si>
  <si>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</si>
  <si>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</si>
  <si>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</si>
  <si>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</si>
  <si>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</si>
  <si>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</si>
  <si>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</si>
  <si>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</si>
  <si>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</si>
  <si>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</si>
  <si>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</si>
  <si>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</si>
  <si>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</si>
  <si>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</si>
  <si>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</si>
  <si>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</si>
  <si>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</si>
  <si>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</si>
  <si>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</si>
  <si>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</si>
  <si>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</si>
  <si>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</si>
  <si>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</si>
  <si>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</si>
  <si>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</si>
  <si>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</si>
  <si>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</si>
  <si>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</si>
  <si>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</si>
  <si>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</si>
  <si>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</si>
  <si>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</si>
  <si>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</si>
  <si>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</si>
  <si>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</si>
  <si>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</si>
  <si>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</si>
  <si>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</si>
  <si>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</si>
  <si>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</si>
  <si>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</si>
  <si>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</si>
  <si>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</si>
  <si>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</si>
  <si>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</si>
  <si>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</si>
  <si>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</si>
  <si>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</si>
  <si>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</si>
  <si>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</si>
  <si>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</si>
  <si>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</si>
  <si>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</si>
  <si>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</si>
  <si>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</si>
  <si>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</si>
  <si>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</si>
  <si>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</si>
  <si>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</si>
  <si>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</si>
  <si>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</si>
  <si>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</si>
  <si>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</si>
  <si>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</si>
  <si>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</si>
  <si>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</si>
  <si>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</si>
  <si>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</si>
  <si>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</si>
  <si>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</si>
  <si>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</si>
  <si>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</si>
  <si>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</si>
  <si>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</si>
  <si>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</si>
  <si>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</si>
  <si>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</si>
  <si>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</si>
  <si>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</si>
  <si>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</si>
  <si>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</si>
  <si>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</si>
  <si>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</si>
  <si>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</si>
  <si>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</si>
  <si>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</si>
  <si>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</si>
  <si>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</si>
  <si>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</si>
  <si>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</si>
  <si>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</si>
  <si>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</si>
  <si>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</si>
  <si>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</si>
  <si>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</si>
  <si>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</si>
  <si>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</si>
  <si>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</si>
  <si>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</si>
  <si>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</si>
  <si>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</si>
  <si>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</si>
  <si>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</si>
  <si>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</si>
  <si>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</si>
  <si>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</si>
  <si>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</si>
  <si>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</si>
  <si>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</si>
  <si>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</si>
  <si>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</si>
  <si>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</si>
  <si>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</si>
  <si>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</si>
  <si>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</si>
  <si>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</si>
  <si>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</si>
  <si>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</si>
  <si>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</si>
  <si>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</si>
  <si>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</si>
  <si>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</si>
  <si>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</si>
  <si>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</si>
  <si>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</si>
  <si>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</si>
  <si>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</si>
  <si>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</si>
  <si>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</si>
  <si>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</si>
  <si>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</si>
  <si>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</si>
  <si>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</si>
  <si>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</si>
  <si>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</si>
  <si>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</si>
  <si>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</si>
  <si>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</si>
  <si>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</si>
  <si>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</si>
  <si>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</si>
  <si>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</si>
  <si>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</si>
  <si>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</si>
  <si>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</si>
  <si>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</si>
  <si>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</si>
  <si>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</si>
  <si>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</si>
  <si>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</si>
  <si>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</si>
  <si>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</si>
  <si>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</si>
  <si>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</si>
  <si>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</si>
  <si>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</si>
  <si>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</si>
  <si>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</si>
  <si>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</si>
  <si>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</si>
  <si>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</si>
  <si>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</si>
  <si>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</si>
  <si>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</si>
  <si>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</si>
  <si>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</si>
  <si>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</si>
  <si>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</si>
  <si>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</si>
  <si>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</si>
  <si>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</si>
  <si>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</si>
  <si>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</si>
  <si>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</si>
  <si>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</si>
  <si>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</si>
  <si>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</si>
  <si>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</si>
  <si>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</si>
  <si>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</si>
  <si>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</si>
  <si>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</si>
  <si>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</si>
  <si>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</si>
  <si>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</si>
  <si>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</si>
  <si>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</si>
  <si>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</si>
  <si>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</si>
  <si>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</si>
  <si>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</si>
  <si>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</si>
  <si>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</si>
  <si>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</si>
  <si>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</si>
  <si>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</si>
  <si>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</si>
  <si>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</si>
  <si>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</si>
  <si>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</si>
  <si>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</si>
  <si>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</si>
  <si>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</si>
  <si>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</si>
  <si>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</si>
  <si>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</si>
  <si>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</si>
  <si>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</si>
  <si>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</si>
  <si>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</si>
  <si>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</si>
  <si>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</si>
  <si>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</si>
  <si>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</si>
  <si>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</si>
  <si>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</si>
  <si>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</si>
  <si>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</si>
  <si>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</si>
  <si>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</si>
  <si>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</si>
  <si>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</si>
  <si>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</si>
  <si>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</si>
  <si>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</si>
  <si>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</si>
  <si>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</si>
  <si>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</si>
  <si>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</si>
  <si>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</si>
  <si>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</si>
  <si>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</si>
  <si>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</si>
  <si>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</si>
  <si>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</si>
  <si>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</si>
  <si>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</si>
  <si>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</si>
  <si>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</si>
  <si>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</si>
  <si>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</si>
  <si>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</si>
  <si>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</si>
  <si>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</si>
  <si>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</si>
  <si>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</si>
  <si>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</si>
  <si>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</si>
  <si>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</si>
  <si>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</si>
  <si>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</si>
  <si>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</si>
  <si>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</si>
  <si>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</si>
  <si>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</si>
  <si>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</si>
  <si>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</si>
  <si>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</si>
  <si>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</si>
  <si>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</si>
  <si>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</si>
  <si>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</si>
  <si>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</si>
  <si>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</si>
  <si>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</si>
  <si>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</si>
  <si>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</si>
  <si>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</si>
  <si>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</si>
  <si>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</si>
  <si>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</si>
  <si>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</si>
  <si>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</si>
  <si>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</si>
  <si>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</si>
  <si>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</si>
  <si>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</si>
  <si>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</si>
  <si>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</si>
  <si>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</si>
  <si>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</si>
  <si>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</si>
  <si>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</si>
  <si>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</si>
  <si>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</si>
  <si>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</si>
  <si>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</si>
  <si>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</si>
  <si>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</si>
  <si>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</si>
  <si>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</si>
  <si>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</si>
  <si>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</si>
  <si>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</si>
  <si>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</si>
  <si>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</si>
  <si>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</si>
  <si>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</si>
  <si>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</si>
  <si>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</si>
  <si>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</si>
  <si>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</si>
  <si>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</si>
  <si>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</si>
  <si>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</si>
  <si>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</si>
  <si>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</si>
  <si>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</si>
  <si>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</si>
  <si>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</si>
  <si>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</si>
  <si>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</si>
  <si>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</si>
  <si>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</si>
  <si>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</si>
  <si>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</si>
  <si>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</si>
  <si>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</si>
  <si>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</si>
  <si>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</si>
  <si>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</si>
  <si>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</si>
  <si>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</si>
  <si>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</si>
  <si>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</si>
  <si>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</si>
  <si>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</si>
  <si>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</si>
  <si>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</si>
  <si>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</si>
  <si>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</si>
  <si>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</si>
  <si>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</si>
  <si>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</si>
  <si>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</si>
  <si>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</si>
  <si>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</si>
  <si>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</si>
  <si>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</si>
  <si>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</si>
  <si>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</si>
  <si>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</si>
  <si>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</si>
  <si>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</si>
  <si>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</si>
  <si>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</si>
  <si>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</si>
  <si>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</si>
  <si>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</si>
  <si>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</si>
  <si>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</si>
  <si>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</si>
  <si>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</si>
  <si>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</si>
  <si>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</si>
  <si>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</si>
  <si>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</si>
  <si>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</si>
  <si>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</si>
  <si>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</si>
  <si>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</si>
  <si>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</si>
  <si>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</si>
  <si>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</si>
  <si>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</si>
  <si>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</si>
  <si>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</si>
  <si>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</si>
  <si>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</si>
  <si>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</si>
  <si>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</si>
  <si>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</si>
  <si>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</si>
  <si>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</si>
  <si>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</si>
  <si>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</si>
  <si>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</si>
  <si>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</si>
  <si>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</si>
  <si>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</si>
  <si>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</si>
  <si>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</si>
  <si>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</si>
  <si>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</si>
  <si>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</si>
  <si>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</si>
  <si>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</si>
  <si>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</si>
  <si>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</si>
  <si>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</si>
  <si>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</si>
  <si>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</si>
  <si>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</si>
  <si>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</si>
  <si>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</si>
  <si>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</si>
  <si>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</si>
  <si>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</si>
  <si>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</si>
  <si>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</si>
  <si>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</si>
  <si>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</si>
  <si>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</si>
  <si>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</si>
  <si>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</si>
  <si>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</si>
  <si>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</si>
  <si>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</si>
  <si>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</si>
  <si>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</si>
  <si>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</si>
  <si>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</si>
  <si>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</si>
  <si>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</si>
  <si>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</si>
  <si>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</si>
  <si>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</si>
  <si>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</si>
  <si>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</si>
  <si>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</si>
  <si>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</si>
  <si>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</si>
  <si>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</si>
  <si>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</si>
  <si>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</si>
  <si>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</si>
  <si>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</si>
  <si>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</si>
  <si>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</si>
  <si>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</si>
  <si>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</si>
  <si>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</si>
  <si>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</si>
  <si>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</si>
  <si>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</si>
  <si>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</si>
  <si>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</si>
  <si>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</si>
  <si>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</si>
  <si>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</si>
  <si>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</si>
  <si>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</si>
  <si>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</si>
  <si>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</si>
  <si>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</si>
  <si>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</si>
  <si>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</si>
  <si>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</si>
  <si>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</si>
  <si>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</si>
  <si>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</si>
  <si>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</si>
  <si>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</si>
  <si>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</si>
  <si>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</si>
  <si>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</si>
  <si>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</si>
  <si>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</si>
  <si>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</si>
  <si>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</si>
  <si>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</si>
  <si>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</si>
  <si>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</si>
  <si>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</si>
  <si>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</si>
  <si>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</si>
  <si>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</si>
  <si>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</si>
  <si>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</si>
  <si>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</si>
  <si>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</si>
  <si>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</si>
  <si>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</si>
  <si>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</si>
  <si>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</si>
  <si>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</si>
  <si>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</si>
  <si>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</si>
  <si>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</si>
  <si>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</si>
  <si>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</si>
  <si>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</si>
  <si>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</si>
  <si>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</si>
  <si>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</si>
  <si>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</si>
  <si>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</si>
  <si>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</si>
  <si>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</si>
  <si>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</si>
  <si>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</si>
  <si>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</si>
  <si>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</si>
  <si>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</si>
  <si>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</si>
  <si>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</si>
  <si>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</si>
  <si>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</si>
  <si>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</si>
  <si>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</si>
  <si>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</si>
  <si>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</si>
  <si>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</si>
  <si>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</si>
  <si>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</si>
  <si>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</si>
  <si>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</si>
  <si>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</si>
  <si>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</si>
  <si>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</si>
  <si>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</si>
  <si>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</si>
  <si>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</si>
  <si>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</si>
  <si>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</si>
  <si>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</si>
  <si>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</si>
  <si>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</si>
  <si>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</si>
  <si>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</si>
  <si>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</si>
  <si>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</si>
  <si>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</si>
  <si>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</si>
  <si>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</si>
  <si>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</si>
  <si>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</si>
  <si>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</si>
  <si>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</si>
  <si>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</si>
  <si>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</si>
  <si>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</si>
  <si>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</si>
  <si>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</si>
  <si>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</si>
  <si>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</si>
  <si>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</si>
  <si>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</si>
  <si>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</si>
  <si>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</si>
  <si>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</si>
  <si>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</si>
  <si>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</si>
  <si>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</si>
  <si>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</si>
  <si>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</si>
  <si>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</si>
  <si>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</si>
  <si>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</si>
  <si>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</si>
  <si>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</si>
  <si>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</si>
  <si>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</si>
  <si>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</si>
  <si>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</si>
  <si>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</si>
  <si>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</si>
  <si>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</si>
  <si>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</si>
  <si>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</si>
  <si>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</si>
  <si>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</si>
  <si>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</si>
  <si>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</si>
  <si>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</si>
  <si>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</si>
  <si>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</si>
  <si>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</si>
  <si>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</si>
  <si>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</si>
  <si>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</si>
  <si>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</si>
  <si>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</si>
  <si>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</si>
  <si>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</si>
  <si>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</si>
  <si>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</si>
  <si>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</si>
  <si>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</si>
  <si>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</si>
  <si>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</si>
  <si>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</si>
  <si>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</si>
  <si>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</si>
  <si>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</si>
  <si>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</si>
  <si>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</si>
  <si>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</si>
  <si>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</si>
  <si>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</si>
  <si>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</si>
  <si>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</si>
  <si>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</si>
  <si>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</si>
  <si>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</si>
  <si>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</si>
  <si>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</si>
  <si>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</si>
  <si>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</si>
  <si>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</si>
  <si>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</si>
  <si>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</si>
  <si>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</si>
  <si>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</si>
  <si>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</si>
  <si>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</si>
  <si>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</si>
  <si>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</si>
  <si>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</si>
  <si>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</si>
  <si>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</si>
  <si>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</si>
  <si>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</si>
  <si>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</si>
  <si>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</si>
  <si>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</si>
  <si>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</si>
  <si>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</si>
  <si>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</si>
  <si>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</si>
  <si>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</si>
  <si>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</si>
  <si>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</si>
  <si>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</si>
  <si>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</si>
  <si>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</si>
  <si>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</si>
  <si>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</si>
  <si>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</si>
  <si>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</si>
  <si>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</si>
  <si>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</si>
  <si>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</si>
  <si>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</si>
  <si>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</si>
  <si>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</si>
  <si>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</si>
  <si>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</si>
  <si>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</si>
  <si>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</si>
  <si>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</si>
  <si>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</si>
  <si>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</si>
  <si>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</si>
  <si>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</si>
  <si>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</si>
  <si>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</si>
  <si>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</si>
  <si>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</si>
  <si>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</si>
  <si>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</si>
  <si>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</si>
  <si>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</si>
  <si>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</si>
  <si>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</si>
  <si>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</si>
  <si>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</si>
  <si>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</si>
  <si>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</si>
  <si>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</si>
  <si>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</si>
  <si>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</si>
  <si>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</si>
  <si>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</si>
  <si>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</si>
  <si>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</si>
  <si>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</si>
  <si>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</si>
  <si>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</si>
  <si>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</si>
  <si>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</si>
  <si>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</si>
  <si>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</si>
  <si>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</si>
  <si>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</si>
  <si>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</si>
  <si>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</si>
  <si>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</si>
  <si>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</si>
  <si>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</si>
  <si>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</si>
  <si>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</si>
  <si>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</si>
  <si>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</si>
  <si>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</si>
  <si>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</si>
  <si>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</si>
  <si>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</si>
  <si>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</si>
  <si>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</si>
  <si>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</si>
  <si>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</si>
  <si>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</si>
  <si>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</si>
  <si>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</si>
  <si>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</si>
  <si>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</si>
  <si>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</si>
  <si>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</si>
  <si>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</si>
  <si>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</si>
  <si>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</si>
  <si>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</si>
  <si>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</si>
  <si>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</si>
  <si>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</si>
  <si>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</si>
  <si>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</si>
  <si>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</si>
  <si>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</si>
  <si>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</si>
  <si>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</si>
  <si>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</si>
  <si>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</si>
  <si>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</si>
  <si>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</si>
  <si>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</si>
  <si>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</si>
  <si>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</si>
  <si>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</si>
  <si>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</si>
  <si>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</si>
  <si>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</si>
  <si>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</si>
  <si>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</si>
  <si>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</si>
  <si>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</si>
  <si>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</si>
  <si>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</si>
  <si>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</si>
  <si>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</si>
  <si>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</si>
  <si>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</si>
  <si>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</si>
  <si>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</si>
  <si>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</si>
  <si>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</si>
  <si>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</si>
  <si>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</si>
  <si>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</si>
  <si>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</si>
  <si>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</si>
  <si>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</si>
  <si>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</si>
  <si>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</si>
  <si>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</si>
  <si>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</si>
  <si>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</si>
  <si>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</si>
  <si>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</si>
  <si>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</si>
  <si>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</si>
  <si>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</si>
  <si>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</si>
  <si>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</si>
  <si>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</si>
  <si>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</si>
  <si>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</si>
  <si>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</si>
  <si>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</si>
  <si>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</si>
  <si>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</si>
  <si>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</si>
  <si>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</si>
  <si>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</si>
  <si>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</si>
  <si>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</si>
  <si>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</si>
  <si>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</si>
  <si>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</si>
  <si>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</si>
  <si>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</si>
  <si>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</si>
  <si>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</si>
  <si>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</si>
  <si>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</si>
  <si>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</si>
  <si>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</si>
  <si>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</si>
  <si>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</si>
  <si>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</si>
  <si>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</si>
  <si>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</si>
  <si>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</si>
  <si>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</si>
  <si>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</si>
  <si>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</si>
  <si>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</si>
  <si>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</si>
  <si>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</si>
  <si>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</si>
  <si>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</si>
  <si>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</si>
  <si>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</si>
  <si>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</si>
  <si>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</si>
  <si>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</si>
  <si>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</si>
  <si>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</si>
  <si>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</si>
  <si>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</si>
  <si>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</si>
  <si>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</si>
  <si>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</si>
  <si>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</si>
  <si>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</si>
  <si>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</si>
  <si>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</si>
  <si>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</si>
  <si>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</si>
  <si>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</si>
  <si>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</si>
  <si>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</si>
  <si>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</si>
  <si>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</si>
  <si>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</si>
  <si>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</si>
  <si>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</si>
  <si>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</si>
  <si>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</si>
  <si>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</si>
  <si>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</si>
  <si>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</si>
  <si>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</si>
  <si>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</si>
  <si>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</si>
  <si>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</si>
  <si>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</si>
  <si>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</si>
  <si>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</si>
  <si>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</si>
  <si>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</si>
  <si>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</si>
  <si>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</si>
  <si>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</si>
  <si>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</si>
  <si>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</si>
  <si>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</si>
  <si>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</si>
  <si>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</si>
  <si>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</si>
  <si>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</si>
  <si>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</si>
  <si>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</si>
  <si>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</si>
  <si>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</si>
  <si>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</si>
  <si>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</si>
  <si>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</si>
  <si>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</si>
  <si>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</si>
  <si>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</si>
  <si>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</si>
  <si>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</si>
  <si>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</si>
  <si>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</si>
  <si>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</si>
  <si>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</si>
  <si>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</si>
  <si>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</si>
  <si>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</si>
  <si>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</si>
  <si>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</si>
  <si>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</si>
  <si>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</si>
  <si>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</si>
  <si>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</si>
  <si>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</si>
  <si>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</si>
  <si>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</si>
  <si>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</si>
  <si>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</si>
  <si>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</si>
  <si>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</si>
  <si>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</si>
  <si>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</si>
  <si>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</si>
  <si>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</si>
  <si>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</si>
  <si>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</si>
  <si>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</si>
  <si>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</si>
  <si>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</si>
  <si>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</si>
  <si>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</si>
  <si>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</si>
  <si>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</si>
  <si>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</si>
  <si>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</si>
  <si>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</si>
  <si>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</si>
  <si>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</si>
  <si>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</si>
  <si>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</si>
  <si>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</si>
  <si>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</si>
  <si>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</si>
  <si>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</si>
  <si>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</si>
  <si>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</si>
  <si>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</si>
  <si>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</si>
  <si>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</si>
  <si>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</si>
  <si>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</si>
  <si>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</si>
  <si>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</si>
  <si>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</si>
  <si>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</si>
  <si>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</si>
  <si>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</si>
  <si>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</si>
  <si>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</si>
  <si>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</si>
  <si>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</si>
  <si>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</si>
  <si>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</si>
  <si>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</si>
  <si>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</si>
  <si>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</si>
  <si>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</si>
  <si>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</si>
  <si>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</si>
  <si>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</si>
  <si>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</si>
  <si>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</si>
  <si>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</si>
  <si>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</si>
  <si>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</si>
  <si>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</si>
  <si>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</si>
  <si>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</si>
  <si>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</si>
  <si>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</si>
  <si>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</si>
  <si>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</si>
  <si>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</si>
  <si>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</si>
  <si>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</si>
  <si>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</si>
  <si>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</si>
  <si>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</si>
  <si>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</si>
  <si>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</si>
  <si>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</si>
  <si>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</si>
  <si>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</si>
  <si>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</si>
  <si>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</si>
  <si>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</si>
  <si>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</si>
  <si>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</si>
  <si>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</si>
  <si>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</si>
  <si>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</si>
  <si>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</si>
  <si>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</si>
  <si>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</si>
  <si>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</si>
  <si>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</si>
  <si>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</si>
  <si>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</si>
  <si>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</si>
  <si>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</si>
  <si>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</si>
  <si>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</si>
  <si>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</si>
  <si>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</si>
  <si>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</si>
  <si>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</si>
  <si>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</si>
  <si>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</si>
  <si>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</si>
  <si>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</si>
  <si>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</si>
  <si>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</si>
  <si>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</si>
  <si>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</si>
  <si>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</si>
  <si>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</si>
  <si>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</si>
  <si>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</si>
  <si>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</si>
  <si>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</si>
  <si>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</si>
  <si>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</si>
  <si>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</si>
  <si>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</si>
  <si>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</si>
  <si>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</si>
  <si>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</si>
  <si>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</si>
  <si>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</si>
  <si>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</si>
  <si>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</si>
  <si>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</si>
  <si>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</si>
  <si>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</si>
  <si>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</si>
  <si>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</si>
  <si>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</si>
  <si>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</si>
  <si>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</si>
  <si>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</si>
  <si>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</si>
  <si>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</si>
  <si>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</si>
  <si>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</si>
  <si>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</si>
  <si>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</si>
  <si>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</si>
  <si>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</si>
  <si>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</si>
  <si>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</si>
  <si>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</si>
  <si>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</si>
  <si>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</si>
  <si>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</si>
  <si>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</si>
  <si>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</si>
  <si>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</si>
  <si>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</si>
  <si>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</si>
  <si>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</si>
  <si>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</si>
  <si>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</si>
  <si>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</si>
  <si>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</si>
  <si>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</si>
  <si>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</si>
  <si>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</si>
  <si>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</si>
  <si>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</si>
  <si>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</si>
  <si>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</si>
  <si>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</si>
  <si>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</si>
  <si>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</si>
  <si>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</si>
  <si>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</si>
  <si>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</si>
  <si>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</si>
  <si>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</si>
  <si>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</si>
  <si>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</si>
  <si>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</si>
  <si>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</si>
  <si>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</si>
  <si>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</si>
  <si>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</si>
  <si>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</si>
  <si>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</si>
  <si>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</si>
  <si>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</si>
  <si>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</si>
  <si>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</si>
  <si>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</si>
  <si>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</si>
  <si>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</si>
  <si>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</si>
  <si>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</si>
  <si>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</si>
  <si>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</si>
  <si>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</si>
  <si>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</si>
  <si>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</si>
  <si>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</si>
  <si>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</si>
  <si>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</si>
  <si>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</si>
  <si>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</si>
  <si>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</si>
  <si>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</si>
  <si>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</si>
  <si>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</si>
  <si>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</si>
  <si>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</si>
  <si>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</si>
  <si>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</si>
  <si>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</si>
  <si>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</si>
  <si>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</si>
  <si>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</si>
  <si>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</si>
  <si>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</si>
  <si>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</si>
  <si>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</si>
  <si>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</si>
  <si>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</si>
  <si>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</si>
  <si>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</si>
  <si>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</si>
  <si>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</si>
  <si>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</si>
  <si>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</si>
  <si>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</si>
  <si>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</si>
  <si>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</si>
  <si>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</si>
  <si>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</si>
  <si>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</si>
  <si>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</si>
  <si>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</si>
  <si>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</si>
  <si>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</si>
  <si>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</si>
  <si>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</si>
  <si>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</si>
  <si>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</si>
  <si>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</si>
  <si>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</si>
  <si>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</si>
  <si>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</si>
  <si>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</si>
  <si>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</si>
  <si>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</si>
  <si>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</si>
  <si>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</si>
  <si>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</si>
  <si>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</si>
  <si>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</si>
  <si>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</si>
  <si>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</si>
  <si>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</si>
  <si>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</si>
  <si>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</si>
  <si>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</si>
  <si>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</si>
  <si>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</si>
  <si>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</si>
  <si>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</si>
  <si>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</si>
  <si>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</si>
  <si>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</si>
  <si>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</si>
  <si>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</si>
  <si>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</si>
  <si>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</si>
  <si>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</si>
  <si>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</si>
  <si>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</si>
  <si>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</si>
  <si>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</si>
  <si>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</si>
  <si>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</si>
  <si>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</si>
  <si>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</si>
  <si>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</si>
  <si>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</si>
  <si>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</si>
  <si>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</si>
  <si>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</si>
  <si>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</si>
  <si>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</si>
  <si>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</si>
  <si>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</si>
  <si>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</si>
  <si>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</si>
  <si>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</si>
  <si>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</si>
  <si>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</si>
  <si>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</si>
  <si>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</si>
  <si>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</si>
  <si>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</si>
  <si>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</si>
  <si>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</si>
  <si>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</si>
  <si>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</si>
  <si>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</si>
  <si>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</si>
  <si>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</si>
  <si>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</si>
  <si>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</si>
  <si>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</si>
  <si>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</si>
  <si>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</si>
  <si>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</si>
  <si>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</si>
  <si>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</si>
  <si>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</si>
  <si>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</si>
  <si>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</si>
  <si>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</si>
  <si>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</si>
  <si>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</si>
  <si>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</si>
  <si>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</si>
  <si>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</si>
  <si>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</si>
  <si>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</si>
  <si>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</si>
  <si>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</si>
  <si>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</si>
  <si>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</si>
  <si>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</si>
  <si>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</si>
  <si>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</si>
  <si>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</si>
  <si>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</si>
  <si>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</si>
  <si>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</si>
  <si>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</si>
  <si>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</si>
  <si>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</si>
  <si>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</si>
  <si>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</si>
  <si>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</si>
  <si>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</si>
  <si>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</si>
  <si>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</si>
  <si>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</si>
  <si>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</si>
  <si>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</si>
  <si>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</si>
  <si>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</si>
  <si>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</si>
  <si>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</si>
  <si>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</si>
  <si>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</si>
  <si>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</si>
  <si>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</si>
  <si>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</si>
  <si>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</si>
  <si>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</si>
  <si>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</si>
  <si>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</si>
  <si>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</si>
  <si>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</si>
  <si>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</si>
  <si>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</si>
  <si>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</si>
  <si>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</si>
  <si>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</si>
  <si>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</si>
  <si>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</si>
  <si>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</si>
  <si>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</si>
  <si>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</si>
  <si>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</si>
  <si>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</si>
  <si>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</si>
  <si>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</si>
  <si>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</si>
  <si>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</si>
  <si>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</si>
  <si>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</si>
  <si>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</si>
  <si>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</si>
  <si>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</si>
  <si>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</si>
  <si>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</si>
  <si>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</si>
  <si>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</si>
  <si>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</si>
  <si>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</si>
  <si>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</si>
  <si>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</si>
  <si>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</si>
  <si>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</si>
  <si>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</si>
  <si>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</si>
  <si>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</si>
  <si>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</si>
  <si>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</si>
  <si>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</si>
  <si>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</si>
  <si>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</si>
  <si>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</si>
  <si>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</si>
  <si>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</si>
  <si>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</si>
  <si>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</si>
  <si>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</si>
  <si>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</si>
  <si>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</si>
  <si>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</si>
  <si>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</si>
  <si>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</si>
  <si>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</si>
  <si>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</si>
  <si>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</si>
  <si>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</si>
  <si>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</si>
  <si>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</si>
  <si>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</si>
  <si>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</si>
  <si>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</si>
  <si>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</si>
  <si>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</si>
  <si>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</si>
  <si>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</si>
  <si>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</si>
  <si>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</si>
  <si>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</si>
  <si>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</si>
  <si>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</si>
  <si>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</si>
  <si>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</si>
  <si>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</si>
  <si>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</si>
  <si>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</si>
  <si>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</si>
  <si>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</si>
  <si>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</si>
  <si>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</si>
  <si>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</si>
  <si>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</si>
  <si>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</si>
  <si>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</si>
  <si>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</si>
  <si>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</si>
  <si>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</si>
  <si>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</si>
  <si>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</si>
  <si>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</si>
  <si>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</si>
  <si>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</si>
  <si>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</si>
  <si>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</si>
  <si>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</si>
  <si>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</si>
  <si>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</si>
  <si>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</si>
  <si>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</si>
  <si>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</si>
  <si>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</si>
  <si>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</si>
  <si>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</si>
  <si>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</si>
  <si>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</si>
  <si>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</si>
  <si>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</si>
  <si>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</si>
  <si>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</si>
  <si>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</si>
  <si>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</si>
  <si>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</si>
  <si>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</si>
  <si>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</si>
  <si>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</si>
  <si>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</si>
  <si>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</si>
  <si>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</si>
  <si>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</si>
  <si>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</si>
  <si>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</si>
  <si>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</si>
  <si>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</si>
  <si>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</si>
  <si>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</si>
  <si>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</si>
  <si>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</si>
  <si>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</si>
  <si>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</si>
  <si>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</si>
  <si>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</si>
  <si>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</si>
  <si>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</si>
  <si>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</si>
  <si>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</si>
  <si>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</si>
  <si>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</si>
  <si>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</si>
  <si>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</si>
  <si>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</si>
  <si>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</si>
  <si>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</si>
  <si>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</si>
  <si>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</si>
  <si>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</si>
  <si>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</si>
  <si>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</si>
  <si>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</si>
  <si>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</si>
  <si>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</si>
  <si>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</si>
  <si>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</si>
  <si>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</si>
  <si>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</si>
  <si>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</si>
  <si>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</si>
  <si>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</si>
  <si>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</si>
  <si>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</si>
  <si>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</si>
  <si>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</si>
  <si>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</si>
  <si>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</si>
  <si>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</si>
  <si>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</si>
  <si>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</si>
  <si>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</si>
  <si>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</si>
  <si>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</si>
  <si>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</si>
  <si>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</si>
  <si>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</si>
  <si>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</si>
  <si>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</si>
  <si>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</si>
  <si>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</si>
  <si>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</si>
  <si>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</si>
  <si>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</si>
  <si>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</si>
  <si>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</si>
  <si>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</si>
  <si>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</si>
  <si>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</si>
  <si>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</si>
  <si>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</si>
  <si>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</si>
  <si>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</si>
  <si>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</si>
  <si>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</si>
  <si>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</si>
  <si>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</si>
  <si>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</si>
  <si>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</si>
  <si>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</si>
  <si>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</si>
  <si>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</si>
  <si>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</si>
  <si>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</si>
  <si>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</si>
  <si>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</si>
  <si>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</si>
  <si>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</si>
  <si>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</si>
  <si>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</si>
  <si>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</si>
  <si>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</si>
  <si>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</si>
  <si>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</si>
  <si>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</si>
  <si>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</si>
  <si>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</si>
  <si>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</si>
  <si>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</si>
  <si>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</si>
  <si>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</si>
  <si>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</si>
  <si>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</si>
  <si>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</si>
  <si>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</si>
  <si>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</si>
  <si>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</si>
  <si>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</si>
  <si>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</si>
  <si>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</si>
  <si>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</si>
  <si>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</si>
  <si>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</si>
  <si>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</si>
  <si>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</si>
  <si>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</si>
  <si>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</si>
  <si>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</si>
  <si>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</si>
  <si>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</si>
  <si>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</si>
  <si>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</si>
  <si>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</si>
  <si>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</si>
  <si>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</si>
  <si>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</si>
  <si>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</si>
  <si>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</si>
  <si>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</si>
  <si>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</si>
  <si>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</si>
  <si>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</si>
  <si>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</si>
  <si>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</si>
  <si>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</si>
  <si>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</si>
  <si>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</si>
  <si>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</si>
  <si>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</si>
  <si>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</si>
  <si>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</si>
  <si>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</si>
  <si>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</si>
  <si>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</si>
  <si>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</si>
  <si>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</si>
  <si>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</si>
  <si>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</si>
  <si>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</si>
  <si>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</si>
  <si>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</si>
  <si>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</si>
  <si>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</si>
  <si>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</si>
  <si>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</si>
  <si>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</si>
  <si>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</si>
  <si>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</si>
  <si>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</si>
  <si>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</si>
  <si>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</si>
  <si>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</si>
  <si>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</si>
  <si>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</si>
  <si>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</si>
  <si>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</si>
  <si>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</si>
  <si>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</si>
  <si>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</si>
  <si>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</si>
  <si>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</si>
  <si>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</si>
  <si>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</si>
  <si>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</si>
  <si>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</si>
  <si>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</si>
  <si>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</si>
  <si>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</si>
  <si>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</si>
  <si>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</si>
  <si>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</si>
  <si>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</si>
  <si>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</si>
  <si>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</si>
  <si>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</si>
  <si>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</si>
  <si>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</si>
  <si>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</si>
  <si>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</si>
  <si>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</si>
  <si>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</si>
  <si>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</si>
  <si>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</si>
  <si>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</si>
  <si>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</si>
  <si>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</si>
  <si>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</si>
  <si>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</si>
  <si>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</si>
  <si>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</si>
  <si>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</si>
  <si>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</si>
  <si>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</si>
  <si>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</si>
  <si>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</si>
  <si>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</si>
  <si>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</si>
  <si>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</si>
  <si>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</si>
  <si>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</si>
  <si>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</si>
  <si>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</si>
  <si>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</si>
  <si>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</si>
  <si>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</si>
  <si>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</si>
  <si>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</si>
  <si>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</si>
  <si>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</si>
  <si>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</si>
  <si>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</si>
  <si>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</si>
  <si>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</si>
  <si>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</si>
  <si>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</si>
  <si>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</si>
  <si>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</si>
  <si>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</si>
  <si>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</si>
  <si>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</si>
  <si>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</si>
  <si>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</si>
  <si>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</si>
  <si>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</si>
  <si>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</si>
  <si>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</si>
  <si>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</si>
  <si>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</si>
  <si>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</si>
  <si>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</si>
  <si>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</si>
  <si>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</si>
  <si>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</si>
  <si>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</si>
  <si>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</si>
  <si>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</si>
  <si>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</si>
  <si>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</si>
  <si>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</si>
  <si>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</si>
  <si>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</si>
  <si>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</si>
  <si>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</si>
  <si>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</si>
  <si>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</si>
  <si>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</si>
  <si>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</si>
  <si>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</si>
  <si>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</si>
  <si>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</si>
  <si>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</si>
  <si>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</si>
  <si>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</si>
  <si>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</si>
  <si>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</si>
  <si>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</si>
  <si>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</si>
  <si>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</si>
  <si>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</si>
  <si>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</si>
  <si>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</si>
  <si>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</si>
  <si>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</si>
  <si>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</si>
  <si>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</si>
  <si>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</si>
  <si>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</si>
  <si>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</si>
  <si>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</si>
  <si>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</si>
  <si>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</si>
  <si>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</si>
  <si>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</si>
  <si>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</si>
  <si>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</si>
  <si>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</si>
  <si>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</si>
  <si>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</si>
  <si>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</si>
  <si>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</si>
  <si>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</si>
  <si>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</si>
  <si>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</si>
  <si>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</si>
  <si>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</si>
  <si>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</si>
  <si>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</si>
  <si>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</si>
  <si>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</si>
  <si>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</si>
  <si>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</si>
  <si>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</si>
  <si>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</si>
  <si>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</si>
  <si>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</si>
  <si>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</si>
  <si>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</si>
  <si>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</si>
  <si>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</si>
  <si>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</si>
  <si>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</si>
  <si>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</si>
  <si>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</si>
  <si>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</si>
  <si>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</si>
  <si>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</si>
  <si>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</si>
  <si>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</si>
  <si>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</si>
  <si>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</si>
  <si>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</si>
  <si>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</si>
  <si>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</si>
  <si>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</si>
  <si>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</si>
  <si>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</si>
  <si>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</si>
  <si>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</si>
  <si>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</si>
  <si>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</si>
  <si>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</si>
  <si>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</si>
  <si>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</si>
  <si>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</si>
  <si>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</si>
  <si>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</si>
  <si>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</si>
  <si>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</si>
  <si>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</si>
  <si>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</si>
  <si>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</si>
  <si>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</si>
  <si>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</si>
  <si>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</si>
  <si>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</si>
  <si>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</si>
  <si>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</si>
  <si>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</si>
  <si>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</si>
  <si>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</si>
  <si>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</si>
  <si>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</si>
  <si>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</si>
  <si>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</si>
  <si>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</si>
  <si>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</si>
  <si>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</si>
  <si>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</si>
  <si>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</si>
  <si>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</si>
  <si>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</si>
  <si>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</si>
  <si>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</si>
  <si>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</si>
  <si>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</si>
  <si>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</si>
  <si>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</si>
  <si>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</si>
  <si>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</si>
  <si>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</si>
  <si>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</si>
  <si>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</si>
  <si>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</si>
  <si>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</si>
  <si>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</si>
  <si>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</si>
  <si>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</si>
  <si>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</si>
  <si>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</si>
  <si>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</si>
  <si>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</si>
  <si>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</si>
  <si>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</si>
  <si>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</si>
  <si>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</si>
  <si>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</si>
  <si>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</si>
  <si>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</si>
  <si>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</si>
  <si>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</si>
  <si>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</si>
  <si>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</si>
  <si>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</si>
  <si>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</si>
  <si>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</si>
  <si>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</si>
  <si>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</si>
  <si>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</si>
  <si>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</si>
  <si>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</si>
  <si>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</si>
  <si>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</si>
  <si>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</si>
  <si>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</si>
  <si>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</si>
  <si>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</si>
  <si>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</si>
  <si>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</si>
  <si>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</si>
  <si>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</si>
  <si>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</si>
  <si>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</si>
  <si>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</si>
  <si>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</si>
  <si>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</si>
  <si>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</si>
  <si>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</si>
  <si>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</si>
  <si>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</si>
  <si>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</si>
  <si>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</si>
  <si>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</si>
  <si>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</si>
  <si>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</si>
  <si>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</si>
  <si>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</si>
  <si>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</si>
  <si>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</si>
  <si>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</si>
  <si>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</si>
  <si>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</si>
  <si>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</si>
  <si>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</si>
  <si>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</si>
  <si>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</si>
  <si>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</si>
  <si>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</si>
  <si>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</si>
  <si>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</si>
  <si>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</si>
  <si>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</si>
  <si>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</si>
  <si>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</si>
  <si>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</si>
  <si>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</si>
  <si>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</si>
  <si>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</si>
  <si>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</si>
  <si>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</si>
  <si>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</si>
  <si>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</si>
  <si>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</si>
  <si>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</si>
  <si>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</si>
  <si>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</si>
  <si>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</si>
  <si>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</si>
  <si>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</si>
  <si>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</si>
  <si>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</si>
  <si>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</si>
  <si>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</si>
  <si>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</si>
  <si>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</si>
  <si>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</si>
  <si>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</si>
  <si>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</si>
  <si>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</si>
  <si>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</si>
  <si>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</si>
  <si>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</si>
  <si>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</si>
  <si>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</si>
  <si>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</si>
  <si>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</si>
  <si>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</si>
  <si>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</si>
  <si>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</si>
  <si>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</si>
  <si>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</si>
  <si>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</si>
  <si>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</si>
  <si>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</si>
  <si>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</si>
  <si>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</si>
  <si>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</si>
  <si>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</si>
  <si>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</si>
  <si>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</si>
  <si>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</si>
  <si>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</si>
  <si>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</si>
  <si>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</si>
  <si>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</si>
  <si>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</si>
  <si>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</si>
  <si>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</si>
  <si>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</si>
  <si>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</si>
  <si>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</si>
  <si>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</si>
  <si>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</si>
  <si>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</si>
  <si>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</si>
  <si>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</si>
  <si>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</si>
  <si>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</si>
  <si>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</si>
  <si>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</si>
  <si>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</si>
  <si>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</si>
  <si>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</si>
  <si>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</si>
  <si>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</si>
  <si>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</si>
  <si>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</si>
  <si>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</si>
  <si>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</si>
  <si>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</si>
  <si>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</si>
  <si>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</si>
  <si>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</si>
  <si>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</si>
  <si>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</si>
  <si>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</si>
  <si>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</si>
  <si>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</si>
  <si>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</si>
  <si>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</si>
  <si>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</si>
  <si>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</si>
  <si>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</si>
  <si>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</si>
  <si>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</si>
  <si>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</si>
  <si>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</si>
  <si>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</si>
  <si>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</si>
  <si>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</si>
  <si>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</si>
  <si>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</si>
  <si>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</si>
  <si>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</si>
  <si>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</si>
  <si>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</si>
  <si>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</si>
  <si>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</si>
  <si>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</si>
  <si>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</si>
  <si>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</si>
  <si>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</si>
  <si>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</si>
  <si>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</si>
  <si>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</si>
  <si>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</si>
  <si>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</si>
  <si>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</si>
  <si>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</si>
  <si>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</si>
  <si>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</si>
  <si>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</si>
  <si>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</si>
  <si>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</si>
  <si>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</si>
  <si>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</si>
  <si>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</si>
  <si>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</si>
  <si>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</si>
  <si>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</si>
  <si>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</si>
  <si>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</si>
  <si>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</si>
  <si>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</si>
  <si>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</si>
  <si>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</si>
  <si>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</si>
  <si>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</si>
  <si>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</si>
  <si>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</si>
  <si>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</si>
  <si>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</si>
  <si>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</si>
  <si>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</si>
  <si>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</si>
  <si>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</si>
  <si>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</si>
  <si>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</si>
  <si>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</si>
  <si>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</si>
  <si>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</si>
  <si>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</si>
  <si>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</si>
  <si>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</si>
  <si>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</si>
  <si>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</si>
  <si>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</si>
  <si>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</si>
  <si>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</si>
  <si>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</si>
  <si>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</si>
  <si>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</si>
  <si>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</si>
  <si>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</si>
  <si>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</si>
  <si>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</si>
  <si>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</si>
  <si>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</si>
  <si>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</si>
  <si>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</si>
  <si>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</si>
  <si>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</si>
  <si>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</si>
  <si>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</si>
  <si>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</si>
  <si>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</si>
  <si>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</si>
  <si>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</si>
  <si>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</si>
  <si>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</si>
  <si>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</si>
  <si>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</si>
  <si>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</si>
  <si>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</si>
  <si>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</si>
  <si>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</si>
  <si>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</si>
  <si>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</si>
  <si>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</si>
  <si>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</si>
  <si>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</si>
  <si>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</si>
  <si>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</si>
  <si>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</si>
  <si>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</si>
  <si>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</si>
  <si>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</si>
  <si>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</si>
  <si>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</si>
  <si>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</si>
  <si>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</si>
  <si>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</si>
  <si>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</si>
  <si>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</si>
  <si>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</si>
  <si>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</si>
  <si>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</si>
  <si>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</si>
  <si>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</si>
  <si>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</si>
  <si>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</si>
  <si>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</si>
  <si>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</si>
  <si>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</si>
  <si>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</si>
  <si>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</si>
  <si>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</si>
  <si>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</si>
  <si>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</si>
  <si>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</si>
  <si>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</si>
  <si>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</si>
  <si>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</si>
  <si>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</si>
  <si>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</si>
  <si>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</si>
  <si>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</si>
  <si>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</si>
  <si>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</si>
  <si>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</si>
  <si>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</si>
  <si>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</si>
  <si>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</si>
  <si>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</si>
  <si>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</si>
  <si>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</si>
  <si>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</si>
  <si>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</si>
  <si>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</si>
  <si>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</si>
  <si>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</si>
  <si>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</si>
  <si>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</si>
  <si>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</si>
  <si>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</si>
  <si>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</si>
  <si>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</si>
  <si>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</si>
  <si>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</si>
  <si>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</si>
  <si>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</si>
  <si>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</si>
  <si>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</si>
  <si>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</si>
  <si>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</si>
  <si>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</si>
  <si>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</si>
  <si>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</si>
  <si>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</si>
  <si>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</si>
  <si>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</si>
  <si>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</si>
  <si>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</si>
  <si>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</si>
  <si>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</si>
  <si>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</si>
  <si>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</si>
  <si>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</si>
  <si>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</si>
  <si>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</si>
  <si>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</si>
  <si>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</si>
  <si>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</si>
  <si>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</si>
  <si>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</si>
  <si>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</si>
  <si>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</si>
  <si>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</si>
  <si>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</si>
  <si>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</si>
  <si>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</si>
  <si>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</si>
  <si>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</si>
  <si>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</si>
  <si>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</si>
  <si>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</si>
  <si>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</si>
  <si>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</si>
  <si>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</si>
  <si>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</si>
  <si>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</si>
  <si>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</si>
  <si>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</si>
  <si>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</si>
  <si>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</si>
  <si>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</si>
  <si>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</si>
  <si>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</si>
  <si>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</si>
  <si>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</si>
  <si>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</si>
  <si>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</si>
  <si>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</si>
  <si>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</si>
  <si>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</si>
  <si>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</si>
  <si>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</si>
  <si>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</si>
  <si>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</si>
  <si>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</si>
  <si>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</si>
  <si>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</si>
  <si>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</si>
  <si>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</si>
  <si>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</si>
  <si>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</si>
  <si>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</si>
  <si>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</si>
  <si>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</si>
  <si>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</si>
  <si>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</si>
  <si>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</si>
  <si>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</si>
  <si>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</si>
  <si>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</si>
  <si>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</si>
  <si>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</si>
  <si>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</si>
  <si>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</si>
  <si>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</si>
  <si>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</si>
  <si>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</si>
  <si>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</si>
  <si>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</si>
  <si>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</si>
  <si>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</si>
  <si>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</si>
  <si>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</si>
  <si>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</si>
  <si>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</si>
  <si>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</si>
  <si>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</si>
  <si>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</si>
  <si>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</si>
  <si>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</si>
  <si>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</si>
  <si>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</si>
  <si>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</si>
  <si>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</si>
  <si>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</si>
  <si>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</si>
  <si>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</si>
  <si>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</si>
  <si>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</si>
  <si>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</si>
  <si>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</si>
  <si>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</si>
  <si>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</si>
  <si>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</si>
  <si>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</si>
  <si>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</si>
  <si>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</si>
  <si>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</si>
  <si>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</si>
  <si>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</si>
  <si>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</si>
  <si>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</si>
  <si>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</si>
  <si>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</si>
  <si>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</si>
  <si>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</si>
  <si>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</si>
  <si>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</si>
  <si>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</si>
  <si>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</si>
  <si>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</si>
  <si>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</si>
  <si>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</si>
  <si>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</si>
  <si>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</si>
  <si>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</si>
  <si>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</si>
  <si>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</si>
  <si>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</si>
  <si>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</si>
  <si>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</si>
  <si>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</si>
  <si>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</si>
  <si>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</si>
  <si>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</si>
  <si>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</si>
  <si>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</si>
  <si>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</si>
  <si>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</si>
  <si>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</si>
  <si>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</si>
  <si>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</si>
  <si>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</si>
  <si>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</si>
  <si>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</si>
  <si>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</si>
  <si>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</si>
  <si>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</si>
  <si>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</si>
  <si>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</si>
  <si>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</si>
  <si>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</si>
  <si>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</si>
  <si>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</si>
  <si>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</si>
  <si>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</si>
  <si>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</si>
  <si>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</si>
  <si>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</si>
  <si>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</si>
  <si>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</si>
  <si>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</si>
  <si>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</si>
  <si>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</si>
  <si>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</si>
  <si>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</si>
  <si>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</si>
  <si>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</si>
  <si>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</si>
  <si>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</si>
  <si>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</si>
  <si>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</si>
  <si>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</si>
  <si>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</si>
  <si>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</si>
  <si>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</si>
  <si>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</si>
  <si>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</si>
  <si>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</si>
  <si>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</si>
  <si>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</si>
  <si>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</si>
  <si>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</si>
  <si>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</si>
  <si>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</si>
  <si>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</si>
  <si>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</si>
  <si>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</si>
  <si>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</si>
  <si>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</si>
  <si>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</si>
  <si>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</si>
  <si>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</si>
  <si>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</si>
  <si>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</si>
  <si>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</si>
  <si>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</si>
  <si>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</si>
  <si>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</si>
  <si>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</si>
  <si>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</si>
  <si>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</si>
  <si>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</si>
  <si>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</si>
  <si>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</si>
  <si>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</si>
  <si>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</si>
  <si>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</si>
  <si>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</si>
  <si>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</si>
  <si>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</si>
  <si>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</si>
  <si>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</si>
  <si>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</si>
  <si>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</si>
  <si>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</si>
  <si>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</si>
  <si>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</si>
  <si>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</si>
  <si>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</si>
  <si>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</si>
  <si>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</si>
  <si>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</si>
  <si>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</si>
  <si>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</si>
  <si>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</si>
  <si>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</si>
  <si>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</si>
  <si>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</si>
  <si>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</si>
  <si>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</si>
  <si>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</si>
  <si>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</si>
  <si>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</si>
  <si>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</si>
  <si>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</si>
  <si>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</si>
  <si>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</si>
  <si>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</si>
  <si>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</si>
  <si>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</si>
  <si>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</si>
  <si>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</si>
  <si>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</si>
  <si>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</si>
  <si>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</si>
  <si>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</si>
  <si>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</si>
  <si>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</si>
  <si>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</si>
  <si>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</si>
  <si>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</si>
  <si>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</si>
  <si>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</si>
  <si>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</si>
  <si>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</si>
  <si>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</si>
  <si>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</si>
  <si>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</si>
  <si>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</si>
  <si>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</si>
  <si>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</si>
  <si>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</si>
  <si>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</si>
  <si>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</si>
  <si>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</si>
  <si>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</si>
  <si>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</si>
  <si>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</si>
  <si>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</si>
  <si>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</si>
  <si>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</si>
  <si>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</si>
  <si>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</si>
  <si>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</si>
  <si>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</si>
  <si>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</si>
  <si>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</si>
  <si>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</si>
  <si>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</si>
  <si>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</si>
  <si>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</si>
  <si>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</si>
  <si>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</si>
  <si>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</si>
  <si>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</si>
  <si>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</si>
  <si>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</si>
  <si>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</si>
  <si>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</si>
  <si>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</si>
  <si>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</si>
  <si>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</si>
  <si>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</si>
  <si>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</si>
  <si>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</si>
  <si>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</si>
  <si>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</si>
  <si>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</si>
  <si>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</si>
  <si>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</si>
  <si>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</si>
  <si>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</si>
  <si>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</si>
  <si>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</si>
  <si>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</si>
  <si>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</si>
  <si>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</si>
  <si>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</si>
  <si>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</si>
  <si>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</si>
  <si>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</si>
  <si>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</si>
  <si>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</si>
  <si>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</si>
  <si>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</si>
  <si>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</si>
  <si>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</si>
  <si>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</si>
  <si>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</si>
  <si>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</si>
  <si>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</si>
  <si>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</si>
  <si>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</si>
  <si>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</si>
  <si>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</si>
  <si>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</si>
  <si>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</si>
  <si>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</si>
  <si>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</si>
  <si>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</si>
  <si>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</si>
  <si>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</si>
  <si>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</si>
  <si>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</si>
  <si>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</si>
  <si>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</si>
  <si>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</si>
  <si>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</si>
  <si>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</si>
  <si>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</si>
  <si>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</si>
  <si>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</si>
  <si>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</si>
  <si>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</si>
  <si>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</si>
  <si>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</si>
  <si>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</si>
  <si>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</si>
  <si>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</si>
  <si>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</si>
  <si>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</si>
  <si>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</si>
  <si>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</si>
  <si>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</si>
  <si>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</si>
  <si>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</si>
  <si>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</si>
  <si>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</si>
  <si>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</si>
  <si>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</si>
  <si>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</si>
  <si>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</si>
  <si>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</si>
  <si>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</si>
  <si>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</si>
  <si>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</si>
  <si>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</si>
  <si>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</si>
  <si>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</si>
  <si>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</si>
  <si>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</si>
  <si>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</si>
  <si>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</si>
  <si>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</si>
  <si>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</si>
  <si>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</si>
  <si>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</si>
  <si>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</si>
  <si>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</si>
  <si>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</si>
  <si>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</si>
  <si>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</si>
  <si>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</si>
  <si>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</si>
  <si>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</si>
  <si>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</si>
  <si>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</si>
  <si>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</si>
  <si>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</si>
  <si>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</si>
  <si>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</si>
  <si>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</si>
  <si>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</si>
  <si>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</si>
  <si>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</si>
  <si>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</si>
  <si>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</si>
  <si>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</si>
  <si>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</si>
  <si>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</si>
  <si>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</si>
  <si>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</si>
  <si>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</si>
  <si>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</si>
  <si>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</si>
  <si>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</si>
  <si>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</si>
  <si>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</si>
  <si>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</si>
  <si>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</si>
  <si>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</si>
  <si>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</si>
  <si>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</si>
  <si>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</si>
  <si>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</si>
  <si>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</si>
  <si>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</si>
  <si>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</si>
  <si>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</si>
  <si>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</si>
  <si>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</si>
  <si>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</si>
  <si>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</si>
  <si>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</si>
  <si>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</si>
  <si>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</si>
  <si>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</si>
  <si>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</si>
  <si>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</si>
  <si>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</si>
  <si>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</si>
  <si>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</si>
  <si>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</si>
  <si>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</si>
  <si>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</si>
  <si>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</si>
  <si>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</si>
  <si>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</si>
  <si>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</si>
  <si>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</si>
  <si>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</si>
  <si>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</si>
  <si>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</si>
  <si>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</si>
  <si>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</si>
  <si>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</si>
  <si>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</si>
  <si>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</si>
  <si>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</si>
  <si>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</si>
  <si>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</si>
  <si>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</si>
  <si>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</si>
  <si>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</si>
  <si>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</si>
  <si>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</si>
  <si>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</si>
  <si>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</si>
  <si>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</si>
  <si>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</si>
  <si>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</si>
  <si>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</si>
  <si>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</si>
  <si>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</si>
  <si>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</si>
  <si>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</si>
  <si>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</si>
  <si>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</si>
  <si>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</si>
  <si>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</si>
  <si>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</si>
  <si>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</si>
  <si>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</si>
  <si>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</si>
  <si>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</si>
  <si>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</si>
  <si>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</si>
  <si>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</si>
  <si>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</si>
  <si>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</si>
  <si>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</si>
  <si>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</si>
  <si>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</si>
  <si>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</si>
  <si>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</si>
  <si>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</si>
  <si>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</si>
  <si>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</si>
  <si>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</si>
  <si>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</si>
  <si>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</si>
  <si>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</si>
  <si>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</si>
  <si>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</si>
  <si>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</si>
  <si>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</si>
  <si>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</si>
  <si>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</si>
  <si>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</si>
  <si>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</si>
  <si>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</si>
  <si>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</si>
  <si>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</si>
  <si>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</si>
  <si>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</si>
  <si>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</si>
  <si>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</si>
  <si>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</si>
  <si>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</si>
  <si>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</si>
  <si>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</si>
  <si>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</si>
  <si>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</si>
  <si>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</si>
  <si>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</si>
  <si>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</si>
  <si>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</si>
  <si>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</si>
  <si>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</si>
  <si>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</si>
  <si>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</si>
  <si>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</si>
  <si>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</si>
  <si>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</si>
  <si>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</si>
  <si>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</si>
  <si>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</si>
  <si>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</si>
  <si>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</si>
  <si>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</si>
  <si>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</si>
  <si>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</si>
  <si>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</si>
  <si>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</si>
  <si>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</si>
  <si>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</si>
  <si>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</si>
  <si>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</si>
  <si>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</si>
  <si>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</si>
  <si>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</si>
  <si>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</si>
  <si>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</si>
  <si>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</si>
  <si>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</si>
  <si>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</si>
  <si>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</si>
  <si>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</si>
  <si>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</si>
  <si>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</si>
  <si>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</si>
  <si>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</si>
  <si>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</si>
  <si>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</si>
  <si>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</si>
  <si>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</si>
  <si>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</si>
  <si>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</si>
  <si>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</si>
  <si>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</si>
  <si>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</si>
  <si>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</si>
  <si>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</si>
  <si>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</si>
  <si>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</si>
  <si>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</si>
  <si>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</si>
  <si>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</si>
  <si>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</si>
  <si>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</si>
  <si>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</si>
  <si>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</si>
  <si>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</si>
  <si>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</si>
  <si>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</si>
  <si>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</si>
  <si>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</si>
  <si>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</si>
  <si>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</si>
  <si>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</si>
  <si>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</si>
  <si>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</si>
  <si>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</si>
  <si>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</si>
  <si>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</si>
  <si>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</si>
  <si>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</si>
  <si>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</si>
  <si>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</si>
  <si>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</si>
  <si>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</si>
  <si>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</si>
  <si>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</si>
  <si>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</si>
  <si>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</si>
  <si>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</si>
  <si>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</si>
  <si>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</si>
  <si>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</si>
  <si>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</si>
  <si>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</si>
  <si>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</si>
  <si>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</si>
  <si>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</si>
  <si>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</si>
  <si>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</si>
  <si>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</si>
  <si>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</si>
  <si>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</si>
  <si>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</si>
  <si>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</si>
  <si>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</si>
  <si>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</si>
  <si>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</si>
  <si>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</si>
  <si>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</si>
  <si>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</si>
  <si>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</si>
  <si>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</si>
  <si>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</si>
  <si>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</si>
  <si>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</si>
  <si>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</si>
  <si>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</si>
  <si>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</si>
  <si>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</si>
  <si>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</si>
  <si>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</si>
  <si>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</si>
  <si>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</si>
  <si>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</si>
  <si>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</si>
  <si>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</si>
  <si>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</si>
  <si>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</si>
  <si>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</si>
  <si>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</si>
  <si>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</si>
  <si>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</si>
  <si>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</si>
  <si>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</si>
  <si>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</si>
  <si>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</si>
  <si>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</si>
  <si>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</si>
  <si>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</si>
  <si>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</si>
  <si>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</si>
  <si>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</si>
  <si>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</si>
  <si>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</si>
  <si>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</si>
  <si>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</si>
  <si>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</si>
  <si>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</si>
  <si>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</si>
  <si>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</si>
  <si>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</si>
  <si>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</si>
  <si>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</si>
  <si>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</si>
  <si>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</si>
  <si>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</si>
  <si>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</si>
  <si>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</si>
  <si>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</si>
  <si>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</si>
  <si>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</si>
  <si>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</si>
  <si>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</si>
  <si>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</si>
  <si>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</si>
  <si>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</si>
  <si>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</si>
  <si>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</si>
  <si>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</si>
  <si>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</si>
  <si>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</si>
  <si>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</si>
  <si>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</si>
  <si>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</si>
  <si>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</si>
  <si>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</si>
  <si>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</si>
  <si>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</si>
  <si>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</si>
  <si>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</si>
  <si>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</si>
  <si>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</si>
  <si>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</si>
  <si>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</si>
  <si>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</si>
  <si>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</si>
  <si>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</si>
  <si>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</si>
  <si>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</si>
  <si>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</si>
  <si>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</si>
  <si>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</si>
  <si>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</si>
  <si>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</si>
  <si>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</si>
  <si>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</si>
  <si>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</si>
  <si>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</si>
  <si>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</si>
  <si>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</si>
  <si>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</si>
  <si>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</si>
  <si>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</si>
  <si>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</si>
  <si>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</si>
  <si>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</si>
  <si>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</si>
  <si>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</si>
  <si>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</si>
  <si>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</si>
  <si>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</si>
  <si>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</si>
  <si>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</si>
  <si>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</si>
  <si>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</si>
  <si>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</si>
  <si>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</si>
  <si>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</si>
  <si>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</si>
  <si>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</si>
  <si>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</si>
  <si>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</si>
  <si>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</si>
  <si>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</si>
  <si>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</si>
  <si>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</si>
  <si>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</si>
  <si>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</si>
  <si>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</si>
  <si>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</si>
  <si>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</si>
  <si>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</si>
  <si>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</si>
  <si>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</si>
  <si>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</si>
  <si>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</si>
  <si>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</si>
  <si>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</si>
  <si>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</si>
  <si>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</si>
  <si>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</si>
  <si>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</si>
  <si>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</si>
  <si>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</si>
  <si>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</si>
  <si>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</si>
  <si>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</si>
  <si>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</si>
  <si>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</si>
  <si>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</si>
  <si>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</si>
  <si>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</si>
  <si>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</si>
  <si>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</si>
  <si>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</si>
  <si>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</si>
  <si>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</si>
  <si>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</si>
  <si>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</si>
  <si>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</si>
  <si>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</si>
  <si>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</si>
  <si>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</si>
  <si>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</si>
  <si>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</si>
  <si>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</si>
  <si>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</si>
  <si>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</si>
  <si>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</si>
  <si>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</si>
  <si>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</si>
  <si>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</si>
  <si>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</si>
  <si>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</si>
  <si>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</si>
  <si>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</si>
  <si>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</si>
  <si>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</si>
  <si>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</si>
  <si>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</si>
  <si>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</si>
  <si>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</si>
  <si>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</si>
  <si>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</si>
  <si>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</si>
  <si>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</si>
  <si>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</si>
  <si>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</si>
  <si>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</si>
  <si>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</si>
  <si>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</si>
  <si>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</si>
  <si>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</si>
  <si>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</si>
  <si>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</si>
  <si>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</si>
  <si>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</si>
  <si>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</si>
  <si>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</si>
  <si>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</si>
  <si>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</si>
  <si>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</si>
  <si>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</si>
  <si>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</si>
  <si>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</si>
  <si>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</si>
  <si>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</si>
  <si>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</si>
  <si>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</si>
  <si>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</si>
  <si>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</si>
  <si>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</si>
  <si>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</si>
  <si>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</si>
  <si>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</si>
  <si>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</si>
  <si>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</si>
  <si>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</si>
  <si>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</si>
  <si>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</si>
  <si>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</si>
  <si>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</si>
  <si>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</si>
  <si>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</si>
  <si>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</si>
  <si>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</si>
  <si>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</si>
  <si>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</si>
  <si>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</si>
  <si>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</si>
  <si>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</si>
  <si>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</si>
  <si>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</si>
  <si>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</si>
  <si>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</si>
  <si>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</si>
  <si>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</si>
  <si>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</si>
  <si>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</si>
  <si>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</si>
  <si>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</si>
  <si>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</si>
  <si>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</si>
  <si>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</si>
  <si>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</si>
  <si>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</si>
  <si>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</si>
  <si>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</si>
  <si>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</si>
  <si>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</si>
  <si>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</si>
  <si>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</si>
  <si>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</si>
  <si>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</si>
  <si>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</si>
  <si>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</si>
  <si>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</si>
  <si>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</si>
  <si>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</si>
  <si>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</si>
  <si>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</si>
  <si>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</si>
  <si>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</si>
  <si>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</si>
  <si>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</si>
  <si>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</si>
  <si>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</si>
  <si>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</si>
  <si>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</si>
  <si>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</si>
  <si>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</si>
  <si>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</si>
  <si>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</si>
  <si>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</si>
  <si>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</si>
  <si>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</si>
  <si>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</si>
  <si>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</si>
  <si>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</si>
  <si>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</si>
  <si>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</si>
  <si>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</si>
  <si>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</si>
  <si>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</si>
  <si>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</si>
  <si>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</si>
  <si>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</si>
  <si>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</si>
  <si>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</si>
  <si>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</si>
  <si>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</si>
  <si>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</si>
  <si>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</si>
  <si>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</si>
  <si>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</si>
  <si>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</si>
  <si>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</si>
  <si>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</si>
  <si>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</si>
  <si>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</si>
  <si>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</si>
  <si>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</si>
  <si>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</si>
  <si>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</si>
  <si>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</si>
  <si>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</si>
  <si>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</si>
  <si>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</si>
  <si>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</si>
  <si>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</si>
  <si>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</si>
  <si>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</si>
  <si>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</si>
  <si>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</si>
  <si>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</si>
  <si>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</si>
  <si>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</si>
  <si>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</si>
  <si>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</si>
  <si>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</si>
  <si>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</si>
  <si>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</si>
  <si>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</si>
  <si>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</si>
  <si>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</si>
  <si>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</si>
  <si>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</si>
  <si>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</si>
  <si>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</si>
  <si>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</si>
  <si>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</si>
  <si>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</si>
  <si>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</si>
  <si>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</si>
  <si>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</si>
  <si>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</si>
  <si>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</si>
  <si>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</si>
  <si>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</si>
  <si>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</si>
  <si>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</si>
  <si>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</si>
  <si>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</si>
  <si>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</si>
  <si>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</si>
  <si>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</si>
  <si>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</si>
  <si>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</si>
  <si>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</si>
  <si>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</si>
  <si>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</si>
  <si>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</si>
  <si>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</si>
  <si>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</si>
  <si>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</si>
  <si>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</si>
  <si>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</si>
  <si>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</si>
  <si>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</si>
  <si>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</si>
  <si>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</si>
  <si>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</si>
  <si>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</si>
  <si>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</si>
  <si>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</si>
  <si>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</si>
  <si>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</si>
  <si>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</si>
  <si>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</si>
  <si>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</si>
  <si>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</si>
  <si>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</si>
  <si>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</si>
  <si>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</si>
  <si>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</si>
  <si>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</si>
  <si>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</si>
  <si>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</si>
  <si>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</si>
  <si>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</si>
  <si>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</si>
  <si>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</si>
  <si>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</si>
  <si>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</si>
  <si>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</si>
  <si>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</si>
  <si>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</si>
  <si>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</si>
  <si>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</si>
  <si>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</si>
  <si>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</si>
  <si>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</si>
  <si>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</si>
  <si>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</si>
  <si>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</si>
  <si>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</si>
  <si>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</si>
  <si>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</si>
  <si>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</si>
  <si>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</si>
  <si>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</si>
  <si>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</si>
  <si>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</si>
  <si>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</si>
  <si>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</si>
  <si>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</si>
  <si>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</si>
  <si>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</si>
  <si>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</si>
  <si>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</si>
  <si>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</si>
  <si>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</si>
  <si>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</si>
  <si>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</si>
  <si>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</si>
  <si>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</si>
  <si>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</si>
  <si>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</si>
  <si>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</si>
  <si>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</si>
  <si>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</si>
  <si>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</si>
  <si>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</si>
  <si>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</si>
  <si>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</si>
  <si>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</si>
  <si>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</si>
  <si>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</si>
  <si>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</si>
  <si>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</si>
  <si>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</si>
  <si>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</si>
  <si>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</si>
  <si>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</si>
  <si>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</si>
  <si>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</si>
  <si>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</si>
  <si>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</si>
  <si>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</si>
  <si>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</si>
  <si>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</si>
  <si>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</si>
  <si>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</si>
  <si>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</si>
  <si>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</si>
  <si>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</si>
  <si>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</si>
  <si>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</si>
  <si>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</si>
  <si>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</si>
  <si>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</si>
  <si>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</si>
  <si>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</si>
  <si>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</si>
  <si>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</si>
  <si>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</si>
  <si>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</si>
  <si>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</si>
  <si>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</si>
  <si>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</si>
  <si>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</si>
  <si>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</si>
  <si>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</si>
  <si>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</si>
  <si>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</si>
  <si>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</si>
  <si>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</si>
  <si>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</si>
  <si>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</si>
  <si>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</si>
  <si>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</si>
  <si>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</si>
  <si>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</si>
  <si>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</si>
  <si>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</si>
  <si>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</si>
  <si>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</si>
  <si>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</si>
  <si>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</si>
  <si>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</si>
  <si>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</si>
  <si>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</si>
  <si>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</si>
  <si>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</si>
  <si>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</si>
  <si>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</si>
  <si>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</si>
  <si>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</si>
  <si>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</si>
  <si>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</si>
  <si>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</si>
  <si>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</si>
  <si>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</si>
  <si>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</si>
  <si>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</si>
  <si>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</si>
  <si>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</si>
  <si>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</si>
  <si>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</si>
  <si>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</si>
  <si>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</si>
  <si>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</si>
  <si>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</si>
  <si>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</si>
  <si>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</si>
  <si>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</si>
  <si>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</si>
  <si>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</si>
  <si>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</si>
  <si>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</si>
  <si>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</si>
  <si>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</si>
  <si>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</si>
  <si>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</si>
  <si>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</si>
  <si>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</si>
  <si>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</si>
  <si>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</si>
  <si>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</si>
  <si>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</si>
  <si>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</si>
  <si>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</si>
  <si>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</si>
  <si>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</si>
  <si>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</si>
  <si>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</si>
  <si>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</si>
  <si>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</si>
  <si>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</si>
  <si>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</si>
  <si>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</si>
  <si>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</si>
  <si>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</si>
  <si>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</si>
  <si>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</si>
  <si>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</si>
  <si>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</si>
  <si>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</si>
  <si>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</si>
  <si>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</si>
  <si>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</si>
  <si>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</si>
  <si>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</si>
  <si>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</si>
  <si>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</si>
  <si>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</si>
  <si>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</si>
  <si>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</si>
  <si>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</si>
  <si>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</si>
  <si>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</si>
  <si>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</si>
  <si>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</si>
  <si>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</si>
  <si>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</si>
  <si>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</si>
  <si>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</si>
  <si>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</si>
  <si>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</si>
  <si>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</si>
  <si>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</si>
  <si>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</si>
  <si>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</si>
  <si>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</si>
  <si>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</si>
  <si>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</si>
  <si>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</si>
  <si>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</si>
  <si>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</si>
  <si>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</si>
  <si>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</si>
  <si>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</si>
  <si>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</si>
  <si>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</si>
  <si>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</si>
  <si>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</si>
  <si>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</si>
  <si>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</si>
  <si>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</si>
  <si>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</si>
  <si>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</si>
  <si>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</si>
  <si>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</si>
  <si>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</si>
  <si>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</si>
  <si>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</si>
  <si>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</si>
  <si>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</si>
  <si>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</si>
  <si>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</si>
  <si>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</si>
  <si>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</si>
  <si>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</si>
  <si>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</si>
  <si>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</si>
  <si>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</si>
  <si>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</si>
  <si>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</si>
  <si>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</si>
  <si>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</si>
  <si>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</si>
  <si>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</si>
  <si>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</si>
  <si>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</si>
  <si>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</si>
  <si>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</si>
  <si>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</si>
  <si>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</si>
  <si>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</si>
  <si>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</si>
  <si>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</si>
  <si>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</si>
  <si>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</si>
  <si>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</si>
  <si>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</si>
  <si>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</si>
  <si>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</si>
  <si>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</si>
  <si>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</si>
  <si>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</si>
  <si>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</si>
  <si>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</si>
  <si>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</si>
  <si>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</si>
  <si>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</si>
  <si>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</si>
  <si>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</si>
  <si>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</si>
  <si>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</si>
  <si>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</si>
  <si>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</si>
  <si>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</si>
  <si>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</si>
  <si>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</si>
  <si>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</si>
  <si>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</si>
  <si>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</si>
  <si>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</si>
  <si>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</si>
  <si>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</si>
  <si>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</si>
  <si>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</si>
  <si>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</si>
  <si>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</si>
  <si>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</si>
  <si>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</si>
  <si>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</si>
  <si>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</si>
  <si>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</si>
  <si>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</si>
  <si>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</si>
  <si>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</si>
  <si>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</si>
  <si>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</si>
  <si>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</si>
  <si>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</si>
  <si>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</si>
  <si>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</si>
  <si>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</si>
  <si>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</si>
  <si>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</si>
  <si>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</si>
  <si>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</si>
  <si>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</si>
  <si>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</si>
  <si>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</si>
  <si>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</si>
  <si>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</si>
  <si>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</si>
  <si>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</si>
  <si>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</si>
  <si>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</si>
  <si>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</si>
  <si>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</si>
  <si>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</si>
  <si>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</si>
  <si>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</si>
  <si>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</si>
  <si>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</si>
  <si>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</si>
  <si>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</si>
  <si>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</si>
  <si>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</si>
  <si>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</si>
  <si>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</si>
  <si>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</si>
  <si>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</si>
  <si>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</si>
  <si>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</si>
  <si>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</si>
  <si>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</si>
  <si>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</si>
  <si>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</si>
  <si>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</si>
  <si>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</si>
  <si>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</si>
  <si>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</si>
  <si>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</si>
  <si>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</si>
  <si>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</si>
  <si>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</si>
  <si>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</si>
  <si>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</si>
  <si>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</si>
  <si>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</si>
  <si>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</si>
  <si>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</si>
  <si>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</si>
  <si>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</si>
  <si>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</si>
  <si>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</si>
  <si>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</si>
  <si>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</si>
  <si>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</si>
  <si>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</si>
  <si>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</si>
  <si>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</si>
  <si>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</si>
  <si>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</si>
  <si>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</si>
  <si>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</si>
  <si>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</si>
  <si>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</si>
  <si>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</si>
  <si>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</si>
  <si>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</si>
  <si>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</si>
  <si>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</si>
  <si>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</si>
  <si>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</si>
  <si>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</si>
  <si>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</si>
  <si>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</si>
  <si>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</si>
  <si>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</si>
  <si>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</si>
  <si>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</si>
  <si>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</si>
  <si>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</si>
  <si>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</si>
  <si>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</si>
  <si>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</si>
  <si>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</si>
  <si>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</si>
  <si>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</si>
  <si>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</si>
  <si>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</si>
  <si>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</si>
  <si>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</si>
  <si>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</si>
  <si>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</si>
  <si>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</si>
  <si>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</si>
  <si>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</si>
  <si>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</si>
  <si>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</si>
  <si>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</si>
  <si>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</si>
  <si>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</si>
  <si>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</si>
  <si>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</si>
  <si>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</si>
  <si>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</si>
  <si>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</si>
  <si>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</si>
  <si>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</si>
  <si>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</si>
  <si>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</si>
  <si>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</si>
  <si>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</si>
  <si>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</si>
  <si>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</si>
  <si>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</si>
  <si>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</si>
  <si>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</si>
  <si>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</si>
  <si>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</si>
  <si>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</si>
  <si>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</si>
  <si>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</si>
  <si>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</si>
  <si>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</si>
  <si>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</si>
  <si>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</si>
  <si>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</si>
  <si>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</si>
  <si>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</si>
  <si>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</si>
  <si>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</si>
  <si>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</si>
  <si>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</si>
  <si>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</si>
  <si>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</si>
  <si>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</si>
  <si>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</si>
  <si>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</si>
  <si>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</si>
  <si>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</si>
  <si>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</si>
  <si>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</si>
  <si>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</si>
  <si>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</si>
  <si>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</si>
  <si>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</si>
  <si>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</si>
  <si>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</si>
  <si>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</si>
  <si>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</si>
  <si>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</si>
  <si>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</si>
  <si>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</si>
  <si>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</si>
  <si>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</si>
  <si>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</si>
  <si>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</si>
  <si>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</si>
  <si>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</si>
  <si>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</si>
  <si>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</si>
  <si>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</si>
  <si>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</si>
  <si>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</si>
  <si>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</si>
  <si>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</si>
  <si>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</si>
  <si>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</si>
  <si>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</si>
  <si>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</si>
  <si>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</si>
  <si>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</si>
  <si>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</si>
  <si>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</si>
  <si>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</si>
  <si>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</si>
  <si>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</si>
  <si>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</si>
  <si>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</si>
  <si>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</si>
  <si>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</si>
  <si>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</si>
  <si>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</si>
  <si>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</si>
  <si>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</si>
  <si>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</si>
  <si>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</si>
  <si>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</si>
  <si>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</si>
  <si>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</si>
  <si>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</si>
  <si>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</si>
  <si>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</si>
  <si>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</si>
  <si>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</si>
  <si>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</si>
  <si>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</si>
  <si>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</si>
  <si>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</si>
  <si>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</si>
  <si>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</si>
  <si>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</si>
  <si>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</si>
  <si>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</si>
  <si>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</si>
  <si>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</si>
  <si>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</si>
  <si>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</si>
  <si>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</si>
  <si>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</si>
  <si>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</si>
  <si>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</si>
  <si>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</si>
  <si>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</si>
  <si>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</si>
  <si>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</si>
  <si>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</si>
  <si>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</si>
  <si>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</si>
  <si>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</si>
  <si>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</si>
  <si>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</si>
  <si>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</si>
  <si>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</si>
  <si>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</si>
  <si>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</si>
  <si>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</si>
  <si>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</si>
  <si>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</si>
  <si>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</si>
  <si>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</si>
  <si>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</si>
  <si>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</si>
  <si>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</si>
  <si>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</si>
  <si>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</si>
  <si>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</si>
  <si>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</si>
  <si>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</si>
  <si>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</si>
  <si>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</si>
  <si>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</si>
  <si>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</si>
  <si>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</si>
  <si>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</si>
  <si>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</si>
  <si>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</si>
  <si>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</si>
  <si>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</si>
  <si>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</si>
  <si>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</si>
  <si>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</si>
  <si>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</si>
  <si>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</si>
  <si>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</si>
  <si>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</si>
  <si>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</si>
  <si>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</si>
  <si>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</si>
  <si>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</si>
  <si>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</si>
  <si>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</si>
  <si>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</si>
  <si>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</si>
  <si>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</si>
  <si>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</si>
  <si>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</si>
  <si>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</si>
  <si>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</si>
  <si>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</si>
  <si>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</si>
  <si>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</si>
  <si>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</si>
  <si>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</si>
  <si>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</si>
  <si>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</si>
  <si>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</si>
  <si>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</si>
  <si>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</si>
  <si>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</si>
  <si>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</si>
  <si>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</si>
  <si>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</si>
  <si>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</si>
  <si>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</si>
  <si>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</si>
  <si>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</si>
  <si>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</si>
  <si>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</si>
  <si>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</si>
  <si>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</si>
  <si>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</si>
  <si>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</si>
  <si>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</si>
  <si>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</si>
  <si>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</si>
  <si>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</si>
  <si>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</si>
  <si>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</si>
  <si>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</si>
  <si>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</si>
  <si>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</si>
  <si>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</si>
  <si>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</si>
  <si>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</si>
  <si>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</si>
  <si>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</si>
  <si>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</si>
  <si>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</si>
  <si>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</si>
  <si>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</si>
  <si>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</si>
  <si>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</si>
  <si>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</si>
  <si>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</si>
  <si>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</si>
  <si>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</si>
  <si>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</si>
  <si>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</si>
  <si>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</si>
  <si>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</si>
  <si>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</si>
  <si>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</si>
  <si>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</si>
  <si>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</si>
  <si>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</si>
  <si>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</si>
  <si>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</si>
  <si>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</si>
  <si>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</si>
  <si>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</si>
  <si>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</si>
  <si>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</si>
  <si>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</si>
  <si>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</si>
  <si>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</si>
  <si>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</si>
  <si>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</si>
  <si>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</si>
  <si>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</si>
  <si>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</si>
  <si>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</si>
  <si>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</si>
  <si>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</si>
  <si>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</si>
  <si>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</si>
  <si>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</si>
  <si>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</si>
  <si>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</si>
  <si>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</si>
  <si>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</si>
  <si>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</si>
  <si>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</si>
  <si>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</si>
  <si>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</si>
  <si>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</si>
  <si>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</si>
  <si>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</si>
  <si>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</si>
  <si>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</si>
  <si>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</si>
  <si>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</si>
  <si>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</si>
  <si>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</si>
  <si>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</si>
  <si>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</si>
  <si>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</si>
  <si>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</si>
  <si>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</si>
  <si>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</si>
  <si>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</si>
  <si>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</si>
  <si>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</si>
  <si>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</si>
  <si>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</si>
  <si>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</si>
  <si>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</si>
  <si>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</si>
  <si>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</si>
  <si>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</si>
  <si>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</si>
  <si>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</si>
  <si>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</si>
  <si>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</si>
  <si>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</si>
  <si>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</si>
  <si>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</si>
  <si>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</si>
  <si>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</si>
  <si>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</si>
  <si>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</si>
  <si>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</si>
  <si>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</si>
  <si>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</si>
  <si>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</si>
  <si>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</si>
  <si>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</si>
  <si>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</si>
  <si>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</si>
  <si>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</si>
  <si>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</si>
  <si>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</si>
  <si>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</si>
  <si>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</si>
  <si>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</si>
  <si>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</si>
  <si>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</si>
  <si>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</si>
  <si>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</si>
  <si>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</si>
  <si>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</si>
  <si>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</si>
  <si>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</si>
  <si>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</si>
  <si>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</si>
  <si>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</si>
  <si>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</si>
  <si>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</si>
  <si>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</si>
  <si>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</si>
  <si>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</si>
  <si>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</si>
  <si>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</si>
  <si>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</si>
  <si>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</si>
  <si>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</si>
  <si>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</si>
  <si>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</si>
  <si>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</si>
  <si>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</si>
  <si>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</si>
  <si>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</si>
  <si>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</si>
  <si>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</si>
  <si>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</si>
  <si>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</si>
  <si>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</si>
  <si>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</si>
  <si>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</si>
  <si>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</si>
  <si>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</si>
  <si>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</si>
  <si>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</si>
  <si>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</si>
  <si>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</si>
  <si>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</si>
  <si>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</si>
  <si>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</si>
  <si>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</si>
  <si>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</si>
  <si>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</si>
  <si>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</si>
  <si>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</si>
  <si>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</si>
  <si>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</si>
  <si>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</si>
  <si>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</si>
  <si>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</si>
  <si>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</si>
  <si>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</si>
  <si>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</si>
  <si>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</si>
  <si>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</si>
  <si>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</si>
  <si>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</si>
  <si>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</si>
  <si>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</si>
  <si>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</si>
  <si>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</si>
  <si>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</si>
  <si>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</si>
  <si>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</si>
  <si>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</si>
  <si>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</si>
  <si>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</si>
  <si>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</si>
  <si>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</si>
  <si>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</si>
  <si>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</si>
  <si>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</si>
  <si>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</si>
  <si>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</si>
  <si>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</si>
  <si>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</si>
  <si>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</si>
  <si>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</si>
  <si>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</si>
  <si>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</si>
  <si>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</si>
  <si>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</si>
  <si>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</si>
  <si>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</si>
  <si>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</si>
  <si>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</si>
  <si>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</si>
  <si>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</si>
  <si>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</si>
  <si>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</si>
  <si>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</si>
  <si>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</si>
  <si>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</si>
  <si>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</si>
  <si>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</si>
  <si>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</si>
  <si>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</si>
  <si>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</si>
  <si>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</si>
  <si>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</si>
  <si>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</si>
  <si>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</si>
  <si>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</si>
  <si>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</si>
  <si>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</si>
  <si>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</si>
  <si>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</si>
  <si>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</si>
  <si>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</si>
  <si>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</si>
  <si>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</si>
  <si>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</si>
  <si>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</si>
  <si>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</si>
  <si>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</si>
  <si>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</si>
  <si>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</si>
  <si>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</si>
  <si>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</si>
  <si>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</si>
  <si>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</si>
  <si>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</si>
  <si>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</si>
  <si>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</si>
  <si>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</si>
  <si>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</si>
  <si>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</si>
  <si>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</si>
  <si>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</si>
  <si>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</si>
  <si>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</si>
  <si>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</si>
  <si>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</si>
  <si>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</si>
  <si>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</si>
  <si>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</si>
  <si>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</si>
  <si>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</si>
  <si>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</si>
  <si>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</si>
  <si>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</si>
  <si>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</si>
  <si>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</si>
  <si>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</si>
  <si>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</si>
  <si>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</si>
  <si>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</si>
  <si>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</si>
  <si>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</si>
  <si>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</si>
  <si>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</si>
  <si>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</si>
  <si>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</si>
  <si>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</si>
  <si>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</si>
  <si>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</si>
  <si>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</si>
  <si>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</si>
  <si>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</si>
  <si>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</si>
  <si>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</si>
  <si>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</si>
  <si>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</si>
  <si>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</si>
  <si>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</si>
  <si>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</si>
  <si>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</si>
  <si>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</si>
  <si>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</si>
  <si>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</si>
  <si>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</si>
  <si>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</si>
  <si>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</si>
  <si>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</si>
  <si>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</si>
  <si>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</si>
  <si>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</si>
  <si>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</si>
  <si>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</si>
  <si>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</si>
  <si>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</si>
  <si>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</si>
  <si>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</si>
  <si>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</si>
  <si>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</si>
  <si>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</si>
  <si>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</si>
  <si>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</si>
  <si>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</si>
  <si>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</si>
  <si>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</si>
  <si>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</si>
  <si>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</si>
  <si>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</si>
  <si>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</si>
  <si>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</si>
  <si>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</si>
  <si>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</si>
  <si>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</si>
  <si>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</si>
  <si>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</si>
  <si>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</si>
  <si>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</si>
  <si>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</si>
  <si>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</si>
  <si>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</si>
  <si>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</si>
  <si>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</si>
  <si>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</si>
  <si>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</si>
  <si>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</si>
  <si>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</si>
  <si>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</si>
  <si>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</si>
  <si>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</si>
  <si>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</si>
  <si>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</si>
  <si>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</si>
  <si>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</si>
  <si>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</si>
  <si>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</si>
  <si>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</si>
  <si>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</si>
  <si>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</si>
  <si>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</si>
  <si>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</si>
  <si>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</si>
  <si>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</si>
  <si>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</si>
  <si>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</si>
  <si>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</si>
  <si>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</si>
  <si>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</si>
  <si>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</si>
  <si>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</si>
  <si>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</si>
  <si>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</si>
  <si>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</si>
  <si>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</si>
  <si>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</si>
  <si>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</si>
  <si>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</si>
  <si>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</si>
  <si>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</si>
  <si>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</si>
  <si>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</si>
  <si>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</si>
  <si>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</si>
  <si>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</si>
  <si>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</si>
  <si>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</si>
  <si>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</si>
  <si>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</si>
  <si>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</si>
  <si>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</si>
  <si>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</si>
  <si>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</si>
  <si>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</si>
  <si>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</si>
  <si>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</si>
  <si>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</si>
  <si>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</si>
  <si>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</si>
  <si>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</si>
  <si>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</si>
  <si>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</si>
  <si>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</si>
  <si>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</si>
  <si>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</si>
  <si>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</si>
  <si>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</si>
  <si>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</si>
  <si>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</si>
  <si>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</si>
  <si>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</si>
  <si>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</si>
  <si>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</si>
  <si>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</si>
  <si>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</si>
  <si>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</si>
  <si>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</si>
  <si>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</si>
  <si>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</si>
  <si>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</si>
  <si>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</si>
  <si>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</si>
  <si>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</si>
  <si>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</si>
  <si>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</si>
  <si>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</si>
  <si>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</si>
  <si>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</si>
  <si>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</si>
  <si>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</si>
  <si>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</si>
  <si>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</si>
  <si>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</si>
  <si>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</si>
  <si>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</si>
  <si>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</si>
  <si>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</si>
  <si>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</si>
  <si>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</si>
  <si>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</si>
  <si>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</si>
  <si>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</si>
  <si>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</si>
  <si>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</si>
  <si>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</si>
  <si>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</si>
  <si>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</si>
  <si>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</si>
  <si>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</si>
  <si>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</si>
  <si>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</si>
  <si>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</si>
  <si>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</si>
  <si>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</si>
  <si>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</si>
  <si>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</si>
  <si>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</si>
  <si>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</si>
  <si>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</si>
  <si>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</si>
  <si>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</si>
  <si>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</si>
  <si>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</si>
  <si>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</si>
  <si>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</si>
  <si>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</si>
  <si>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</si>
  <si>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</si>
  <si>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</si>
  <si>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</si>
  <si>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</si>
  <si>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</si>
  <si>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</si>
  <si>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</si>
  <si>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</si>
  <si>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</si>
  <si>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</si>
  <si>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</si>
  <si>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</si>
  <si>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</si>
  <si>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</si>
  <si>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</si>
  <si>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</si>
  <si>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</si>
  <si>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</si>
  <si>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</si>
  <si>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</si>
  <si>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</si>
  <si>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</si>
  <si>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</si>
  <si>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</si>
  <si>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</si>
  <si>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</si>
  <si>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</si>
  <si>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</si>
  <si>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</si>
  <si>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</si>
  <si>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</si>
  <si>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</si>
  <si>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</si>
  <si>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</si>
  <si>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</si>
  <si>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</si>
  <si>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</si>
  <si>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</si>
  <si>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</si>
  <si>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</si>
  <si>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</si>
  <si>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</si>
  <si>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</si>
  <si>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</si>
  <si>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</si>
  <si>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</si>
  <si>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</si>
  <si>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</si>
  <si>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</si>
  <si>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</si>
  <si>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</si>
  <si>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</si>
  <si>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</si>
  <si>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</si>
  <si>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</si>
  <si>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</si>
  <si>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</si>
  <si>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</si>
  <si>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</si>
  <si>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</si>
  <si>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</si>
  <si>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</si>
  <si>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</si>
  <si>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</si>
  <si>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</si>
  <si>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</si>
  <si>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</si>
  <si>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</si>
  <si>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</si>
  <si>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</si>
  <si>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</si>
  <si>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</si>
  <si>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</si>
  <si>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</si>
  <si>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</si>
  <si>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</si>
  <si>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</si>
  <si>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</si>
  <si>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</si>
  <si>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</si>
  <si>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</si>
  <si>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</si>
  <si>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</si>
  <si>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</si>
  <si>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</si>
  <si>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</si>
  <si>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</si>
  <si>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</si>
  <si>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</si>
  <si>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</si>
  <si>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</si>
  <si>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</si>
  <si>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</si>
  <si>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</si>
  <si>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</si>
  <si>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</si>
  <si>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</si>
  <si>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</si>
  <si>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</si>
  <si>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</si>
  <si>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</si>
  <si>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</si>
  <si>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</si>
  <si>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</si>
  <si>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</si>
  <si>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</si>
  <si>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</si>
  <si>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</si>
  <si>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</si>
  <si>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</si>
  <si>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</si>
  <si>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</si>
  <si>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</si>
  <si>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</si>
  <si>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</si>
  <si>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</si>
  <si>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</si>
  <si>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</si>
  <si>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</si>
  <si>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</si>
  <si>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</si>
  <si>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</si>
  <si>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</si>
  <si>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</si>
  <si>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</si>
  <si>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</si>
  <si>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</si>
  <si>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</si>
  <si>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</si>
  <si>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</si>
  <si>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</si>
  <si>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</si>
  <si>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</si>
  <si>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</si>
  <si>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</si>
  <si>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</si>
  <si>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</si>
  <si>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</si>
  <si>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</si>
  <si>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</si>
  <si>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</si>
  <si>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</si>
  <si>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</si>
  <si>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</si>
  <si>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</si>
  <si>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</si>
  <si>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</si>
  <si>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</si>
  <si>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</si>
  <si>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</si>
  <si>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</si>
  <si>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</si>
  <si>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</si>
  <si>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</si>
  <si>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</si>
  <si>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</si>
  <si>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</si>
  <si>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</si>
  <si>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</si>
  <si>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</si>
  <si>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</si>
  <si>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</si>
  <si>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</si>
  <si>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</si>
  <si>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</si>
  <si>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</si>
  <si>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</si>
  <si>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</si>
  <si>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</si>
  <si>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</si>
  <si>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</si>
  <si>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</si>
  <si>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</si>
  <si>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</si>
  <si>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</si>
  <si>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</si>
  <si>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</si>
  <si>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</si>
  <si>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</si>
  <si>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</si>
  <si>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</si>
  <si>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</si>
  <si>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</si>
  <si>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</si>
  <si>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</si>
  <si>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</si>
  <si>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</si>
  <si>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</si>
  <si>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</si>
  <si>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</si>
  <si>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</si>
  <si>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</si>
  <si>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</si>
  <si>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</si>
  <si>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</si>
  <si>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</si>
  <si>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</si>
  <si>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</si>
  <si>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</si>
  <si>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</si>
  <si>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</si>
  <si>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</si>
  <si>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</si>
  <si>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</si>
  <si>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</si>
  <si>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</si>
  <si>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</si>
  <si>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</si>
  <si>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</si>
  <si>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</si>
  <si>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</si>
  <si>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</si>
  <si>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</si>
  <si>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</si>
  <si>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</si>
  <si>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</si>
  <si>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</si>
  <si>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</si>
  <si>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</si>
  <si>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</si>
  <si>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</si>
  <si>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</si>
  <si>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</si>
  <si>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</si>
  <si>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</si>
  <si>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</si>
  <si>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</si>
  <si>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</si>
  <si>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</si>
  <si>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</si>
  <si>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</si>
  <si>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</si>
  <si>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</si>
  <si>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</si>
  <si>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</si>
  <si>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</si>
  <si>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</si>
  <si>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</si>
  <si>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</si>
  <si>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</si>
  <si>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</si>
  <si>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</si>
  <si>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</si>
  <si>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</si>
  <si>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</si>
  <si>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</si>
  <si>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</si>
  <si>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</si>
  <si>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</si>
  <si>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</si>
  <si>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</si>
  <si>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</si>
  <si>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</si>
  <si>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</si>
  <si>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</si>
  <si>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</si>
  <si>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</si>
  <si>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</si>
  <si>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</si>
  <si>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</si>
  <si>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</si>
  <si>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</si>
  <si>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</si>
  <si>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</si>
  <si>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</si>
  <si>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</si>
  <si>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</si>
  <si>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</si>
  <si>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</si>
  <si>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</si>
  <si>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</si>
  <si>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</si>
  <si>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</si>
  <si>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</si>
  <si>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</si>
  <si>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</si>
  <si>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</si>
  <si>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</si>
  <si>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</si>
  <si>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</si>
  <si>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</si>
  <si>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</si>
  <si>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</si>
  <si>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</si>
  <si>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</si>
  <si>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</si>
  <si>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</si>
  <si>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</si>
  <si>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</si>
  <si>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</si>
  <si>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</si>
  <si>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</si>
  <si>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</si>
  <si>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</si>
  <si>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</si>
  <si>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</si>
  <si>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</si>
  <si>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</si>
  <si>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</si>
  <si>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</si>
  <si>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</si>
  <si>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</si>
  <si>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</si>
  <si>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</si>
  <si>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</si>
  <si>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</si>
  <si>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</si>
  <si>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</si>
  <si>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</si>
  <si>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</si>
  <si>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</si>
  <si>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</si>
  <si>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</si>
  <si>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</si>
  <si>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</si>
  <si>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</si>
  <si>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</si>
  <si>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</si>
  <si>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</si>
  <si>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</si>
  <si>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</si>
  <si>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</si>
  <si>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</si>
  <si>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</si>
  <si>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</si>
  <si>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</si>
  <si>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</si>
  <si>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</si>
  <si>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</si>
  <si>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</si>
  <si>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</si>
  <si>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</si>
  <si>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</si>
  <si>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</si>
  <si>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</si>
  <si>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</si>
  <si>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</si>
  <si>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</si>
  <si>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</si>
  <si>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</si>
  <si>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</si>
  <si>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</si>
  <si>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</si>
  <si>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</si>
  <si>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</si>
  <si>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</si>
  <si>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</si>
  <si>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</si>
  <si>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</si>
  <si>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</si>
  <si>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</si>
  <si>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</si>
  <si>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</si>
  <si>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</si>
  <si>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</si>
  <si>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</si>
  <si>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</si>
  <si>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</si>
  <si>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</si>
  <si>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</si>
  <si>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</si>
  <si>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</si>
  <si>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</si>
  <si>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</si>
  <si>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</si>
  <si>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</si>
  <si>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</si>
  <si>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</si>
  <si>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</si>
  <si>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</si>
  <si>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</si>
  <si>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</si>
  <si>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</si>
  <si>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</si>
  <si>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</si>
  <si>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</si>
  <si>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</si>
  <si>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</si>
  <si>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</si>
  <si>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</si>
  <si>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</si>
  <si>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</si>
  <si>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</si>
  <si>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</si>
  <si>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</si>
  <si>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</si>
  <si>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</si>
  <si>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</si>
  <si>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</si>
  <si>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</si>
  <si>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</si>
  <si>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</si>
  <si>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</si>
  <si>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</si>
  <si>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</si>
  <si>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</si>
  <si>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</si>
  <si>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</si>
  <si>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</si>
  <si>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</si>
  <si>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</si>
  <si>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</si>
  <si>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</si>
  <si>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</si>
  <si>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</si>
  <si>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</si>
  <si>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</si>
  <si>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</si>
  <si>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</si>
  <si>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</si>
  <si>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</si>
  <si>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</si>
  <si>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</si>
  <si>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</si>
  <si>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</si>
  <si>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</si>
  <si>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</si>
  <si>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</si>
  <si>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</si>
  <si>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</si>
  <si>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</si>
  <si>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</si>
  <si>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</si>
  <si>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</si>
  <si>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</si>
  <si>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</si>
  <si>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</si>
  <si>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</si>
  <si>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</si>
  <si>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</si>
  <si>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</si>
  <si>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</si>
  <si>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</si>
  <si>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</si>
  <si>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</si>
  <si>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</si>
  <si>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</si>
  <si>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</si>
  <si>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</si>
  <si>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</si>
  <si>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</si>
  <si>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</si>
  <si>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</si>
  <si>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</si>
  <si>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</si>
  <si>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</si>
  <si>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</si>
  <si>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</si>
  <si>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</si>
  <si>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</si>
  <si>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</si>
  <si>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</si>
  <si>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</si>
  <si>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</si>
  <si>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</si>
  <si>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</si>
  <si>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</si>
  <si>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</si>
  <si>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</si>
  <si>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</si>
  <si>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</si>
  <si>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</si>
  <si>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</si>
  <si>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</si>
  <si>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</si>
  <si>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</si>
  <si>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</si>
  <si>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</si>
  <si>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</si>
  <si>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</si>
  <si>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</si>
  <si>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</si>
  <si>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</si>
  <si>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</si>
  <si>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</si>
  <si>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</si>
  <si>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</si>
  <si>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</si>
  <si>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</si>
  <si>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</si>
  <si>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</si>
  <si>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</si>
  <si>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</si>
  <si>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</si>
  <si>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</si>
  <si>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</si>
  <si>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</si>
  <si>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</si>
  <si>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</si>
  <si>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</si>
  <si>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</si>
  <si>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</si>
  <si>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</si>
  <si>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</si>
  <si>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</si>
  <si>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</si>
  <si>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</si>
  <si>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</si>
  <si>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</si>
  <si>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</si>
  <si>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</si>
  <si>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</si>
  <si>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</si>
  <si>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</si>
  <si>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</si>
  <si>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</si>
  <si>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</si>
  <si>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</si>
  <si>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</si>
  <si>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</si>
  <si>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</si>
  <si>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</si>
  <si>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</si>
  <si>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</si>
  <si>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</si>
  <si>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</si>
  <si>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</si>
  <si>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</si>
  <si>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</si>
  <si>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</si>
  <si>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</si>
  <si>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</si>
  <si>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</si>
  <si>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</si>
  <si>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</si>
  <si>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</si>
  <si>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</si>
  <si>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</si>
  <si>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</si>
  <si>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</si>
  <si>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</si>
  <si>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</si>
  <si>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</si>
  <si>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</si>
  <si>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</si>
  <si>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</si>
  <si>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</si>
  <si>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</si>
  <si>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</si>
  <si>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</si>
  <si>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</si>
  <si>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</si>
  <si>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</si>
  <si>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</si>
  <si>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</si>
  <si>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</si>
  <si>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</si>
  <si>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</si>
  <si>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</si>
  <si>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</si>
  <si>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</si>
  <si>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</si>
  <si>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</si>
  <si>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</si>
  <si>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</si>
  <si>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</si>
  <si>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</si>
  <si>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</si>
  <si>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</si>
  <si>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</si>
  <si>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</si>
  <si>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</si>
  <si>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</si>
  <si>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</si>
  <si>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</si>
  <si>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</si>
  <si>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</si>
  <si>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</si>
  <si>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</si>
  <si>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</si>
  <si>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</si>
  <si>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</si>
  <si>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</si>
  <si>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</si>
  <si>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</si>
  <si>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</si>
  <si>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</si>
  <si>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</si>
  <si>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</si>
  <si>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</si>
  <si>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</si>
  <si>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</si>
  <si>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</si>
  <si>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</si>
  <si>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</si>
  <si>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</si>
  <si>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</si>
  <si>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</si>
  <si>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</si>
  <si>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</si>
  <si>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</si>
  <si>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</si>
  <si>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</si>
  <si>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</si>
  <si>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</si>
  <si>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</si>
  <si>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</si>
  <si>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</si>
  <si>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</si>
  <si>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</si>
  <si>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</si>
  <si>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</si>
  <si>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</si>
  <si>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</si>
  <si>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</si>
  <si>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</si>
  <si>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</si>
  <si>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</si>
  <si>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</si>
  <si>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</si>
  <si>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</si>
  <si>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</si>
  <si>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</si>
  <si>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</si>
  <si>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</si>
  <si>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</si>
  <si>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</si>
  <si>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</si>
  <si>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</si>
  <si>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</si>
  <si>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</si>
  <si>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</si>
  <si>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</si>
  <si>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</si>
  <si>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</si>
  <si>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</si>
  <si>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</si>
  <si>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</si>
  <si>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</si>
  <si>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</si>
  <si>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</si>
  <si>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</si>
  <si>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</si>
  <si>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</si>
  <si>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</si>
  <si>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</si>
  <si>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</si>
  <si>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</si>
  <si>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</si>
  <si>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</si>
  <si>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</si>
  <si>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</si>
  <si>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</si>
  <si>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</si>
  <si>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</si>
  <si>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</si>
  <si>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</si>
  <si>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</si>
  <si>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</si>
  <si>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</si>
  <si>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</si>
  <si>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</si>
  <si>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</si>
  <si>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</si>
  <si>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</si>
  <si>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</si>
  <si>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</si>
  <si>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</si>
  <si>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</si>
  <si>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</si>
  <si>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</si>
  <si>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</si>
  <si>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</si>
  <si>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</si>
  <si>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</si>
  <si>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</si>
  <si>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</si>
  <si>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</si>
  <si>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</si>
  <si>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</si>
  <si>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</si>
  <si>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</si>
  <si>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</si>
  <si>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</si>
  <si>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</si>
  <si>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</si>
  <si>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</si>
  <si>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</si>
  <si>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</si>
  <si>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</si>
  <si>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</si>
  <si>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</si>
  <si>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</si>
  <si>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</si>
  <si>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</si>
  <si>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</si>
  <si>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</si>
  <si>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</si>
  <si>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</si>
  <si>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</si>
  <si>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</si>
  <si>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</si>
  <si>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</si>
  <si>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</si>
  <si>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</si>
  <si>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</si>
  <si>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</si>
  <si>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</si>
  <si>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</si>
  <si>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</si>
  <si>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</si>
  <si>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</si>
  <si>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</si>
  <si>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</si>
  <si>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</si>
  <si>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</si>
  <si>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</si>
  <si>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</si>
  <si>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</si>
  <si>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</si>
  <si>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</si>
  <si>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</si>
  <si>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</si>
  <si>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</si>
  <si>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</si>
  <si>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</si>
  <si>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</si>
  <si>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</si>
  <si>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</si>
  <si>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</si>
  <si>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</si>
  <si>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</si>
  <si>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</si>
  <si>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</si>
  <si>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</si>
  <si>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</si>
  <si>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</si>
  <si>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</si>
  <si>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</si>
  <si>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</si>
  <si>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</si>
  <si>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</si>
  <si>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</si>
  <si>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</si>
  <si>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</si>
  <si>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</si>
  <si>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</si>
  <si>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</si>
  <si>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</si>
  <si>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</si>
  <si>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</si>
  <si>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</si>
  <si>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</si>
  <si>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</si>
  <si>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</si>
  <si>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</si>
  <si>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</si>
  <si>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</si>
  <si>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</si>
  <si>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</si>
  <si>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</si>
  <si>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</si>
  <si>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</si>
  <si>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</si>
  <si>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</si>
  <si>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</si>
  <si>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</si>
  <si>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</si>
  <si>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</si>
  <si>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</si>
  <si>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</si>
  <si>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</si>
  <si>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</si>
  <si>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</si>
  <si>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</si>
  <si>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</si>
  <si>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</si>
  <si>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</si>
  <si>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</si>
  <si>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</si>
  <si>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</si>
  <si>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</si>
  <si>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</si>
  <si>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</si>
  <si>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</si>
  <si>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</si>
  <si>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</si>
  <si>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</si>
  <si>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</si>
  <si>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</si>
  <si>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</si>
  <si>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</si>
  <si>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</si>
  <si>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</si>
  <si>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</si>
  <si>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</si>
  <si>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</si>
  <si>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</si>
  <si>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</si>
  <si>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</si>
  <si>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</si>
  <si>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</si>
  <si>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</si>
  <si>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</si>
  <si>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</si>
  <si>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</si>
  <si>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</si>
  <si>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</si>
  <si>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</si>
  <si>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</si>
  <si>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</si>
  <si>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</si>
  <si>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</si>
  <si>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</si>
  <si>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</si>
  <si>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</si>
  <si>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</si>
  <si>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</si>
  <si>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</si>
  <si>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</si>
  <si>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</si>
  <si>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</si>
  <si>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</si>
  <si>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</si>
  <si>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</si>
  <si>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</si>
  <si>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</si>
  <si>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</si>
  <si>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</si>
  <si>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</si>
  <si>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</si>
  <si>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</si>
  <si>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</si>
  <si>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</si>
  <si>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</si>
  <si>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</si>
  <si>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</si>
  <si>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</si>
  <si>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</si>
  <si>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</si>
  <si>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</si>
  <si>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</si>
  <si>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</si>
  <si>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</si>
  <si>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</si>
  <si>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</si>
  <si>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</si>
  <si>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</si>
  <si>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</si>
  <si>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</si>
  <si>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</si>
  <si>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</si>
  <si>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</si>
  <si>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</si>
  <si>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</si>
  <si>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</si>
  <si>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</si>
  <si>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</si>
  <si>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</si>
  <si>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</si>
  <si>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</si>
  <si>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</si>
  <si>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</si>
  <si>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</si>
  <si>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</si>
  <si>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</si>
  <si>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</si>
  <si>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</si>
  <si>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</si>
  <si>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</si>
  <si>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</si>
  <si>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</si>
  <si>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</si>
  <si>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</si>
  <si>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</si>
  <si>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</si>
  <si>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</si>
  <si>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</si>
  <si>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</si>
  <si>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</si>
  <si>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</si>
  <si>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</si>
  <si>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</si>
  <si>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</si>
  <si>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</si>
  <si>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</si>
  <si>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</si>
  <si>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</si>
  <si>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</si>
  <si>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</si>
  <si>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</si>
  <si>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</si>
  <si>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</si>
  <si>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</si>
  <si>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</si>
  <si>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</si>
  <si>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</si>
  <si>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</si>
  <si>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</si>
  <si>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</si>
  <si>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</si>
  <si>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</si>
  <si>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</si>
  <si>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</si>
  <si>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</si>
  <si>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</si>
  <si>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</si>
  <si>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</si>
  <si>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</si>
  <si>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</si>
  <si>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</si>
  <si>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</si>
  <si>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</si>
  <si>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</si>
  <si>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</si>
  <si>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</si>
  <si>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</si>
  <si>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</si>
  <si>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</si>
  <si>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</si>
  <si>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</si>
  <si>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</si>
  <si>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</si>
  <si>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</si>
  <si>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</si>
  <si>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</si>
  <si>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</si>
  <si>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</si>
  <si>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</si>
  <si>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</si>
  <si>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</si>
  <si>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</si>
  <si>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</si>
  <si>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</si>
  <si>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</si>
  <si>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</si>
  <si>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</si>
  <si>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</si>
  <si>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</si>
  <si>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</si>
  <si>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</si>
  <si>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</si>
  <si>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</si>
  <si>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</si>
  <si>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</si>
  <si>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</si>
  <si>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</si>
  <si>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</si>
  <si>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</si>
  <si>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</si>
  <si>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</si>
  <si>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</si>
  <si>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</si>
  <si>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</si>
  <si>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</si>
  <si>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</si>
  <si>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</si>
  <si>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</si>
  <si>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</si>
  <si>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</si>
  <si>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</si>
  <si>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</si>
  <si>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</si>
  <si>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</si>
  <si>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</si>
  <si>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</si>
  <si>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</si>
  <si>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</si>
  <si>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</si>
  <si>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</si>
  <si>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</si>
  <si>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</si>
  <si>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</si>
  <si>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</si>
  <si>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</si>
  <si>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</si>
  <si>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</si>
  <si>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</si>
  <si>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</si>
  <si>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</si>
  <si>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</si>
  <si>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</si>
  <si>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</si>
  <si>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</si>
  <si>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</si>
  <si>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</si>
  <si>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</si>
  <si>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</si>
  <si>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</si>
  <si>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</si>
  <si>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</si>
  <si>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</si>
  <si>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</si>
  <si>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</si>
  <si>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</si>
  <si>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</si>
  <si>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</si>
  <si>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</si>
  <si>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</si>
  <si>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</si>
  <si>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</si>
  <si>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</si>
  <si>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</si>
  <si>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</si>
  <si>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</si>
  <si>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</si>
  <si>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</si>
  <si>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</si>
  <si>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</si>
  <si>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</si>
  <si>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</si>
  <si>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</si>
  <si>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</si>
  <si>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</si>
  <si>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</si>
  <si>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</si>
  <si>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</si>
  <si>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</si>
  <si>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</si>
  <si>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</si>
  <si>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</si>
  <si>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</si>
  <si>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</si>
  <si>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</si>
  <si>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</si>
  <si>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</si>
  <si>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</si>
  <si>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</si>
  <si>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</si>
  <si>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</si>
  <si>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</si>
  <si>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</si>
  <si>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</si>
  <si>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</si>
  <si>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</si>
  <si>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</si>
  <si>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</si>
  <si>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</si>
  <si>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</si>
  <si>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</si>
  <si>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</si>
  <si>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</si>
  <si>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</si>
  <si>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</si>
  <si>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</si>
  <si>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</si>
  <si>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</si>
  <si>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</si>
  <si>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</si>
  <si>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</si>
  <si>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</si>
  <si>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</si>
  <si>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</si>
  <si>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</si>
  <si>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</si>
  <si>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</si>
  <si>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</si>
  <si>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</si>
  <si>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</si>
  <si>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</si>
  <si>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</si>
  <si>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</si>
  <si>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</si>
  <si>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</si>
  <si>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</si>
  <si>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</si>
  <si>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</si>
  <si>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</si>
  <si>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</si>
  <si>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</si>
  <si>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</si>
  <si>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</si>
  <si>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</si>
  <si>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</si>
  <si>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</si>
  <si>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</si>
  <si>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</si>
  <si>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</si>
  <si>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</si>
  <si>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</si>
  <si>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</si>
  <si>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</si>
  <si>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</si>
  <si>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</si>
  <si>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</si>
  <si>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</si>
  <si>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</si>
  <si>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</si>
  <si>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</si>
  <si>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</si>
  <si>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</si>
  <si>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</si>
  <si>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</si>
  <si>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</si>
  <si>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</si>
  <si>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</si>
  <si>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</si>
  <si>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</si>
  <si>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</si>
  <si>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</si>
  <si>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</si>
  <si>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</si>
  <si>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</si>
  <si>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</si>
  <si>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</si>
  <si>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</si>
  <si>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</si>
  <si>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</si>
  <si>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</si>
  <si>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</si>
  <si>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</si>
  <si>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</si>
  <si>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</si>
  <si>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</si>
  <si>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</si>
  <si>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</si>
  <si>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</si>
  <si>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</si>
  <si>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</si>
  <si>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</si>
  <si>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</si>
  <si>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</si>
  <si>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</si>
  <si>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</si>
  <si>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</si>
  <si>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</si>
  <si>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</si>
  <si>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</si>
  <si>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</si>
  <si>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</si>
  <si>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</si>
  <si>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</si>
  <si>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</si>
  <si>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</si>
  <si>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</si>
  <si>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</si>
  <si>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</si>
  <si>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</si>
  <si>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</si>
  <si>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</si>
  <si>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</si>
  <si>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</si>
  <si>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</si>
  <si>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</si>
  <si>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</si>
  <si>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</si>
  <si>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</si>
  <si>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</si>
  <si>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</si>
  <si>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</si>
  <si>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</si>
  <si>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</si>
  <si>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</si>
  <si>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</si>
  <si>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</si>
  <si>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</si>
  <si>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</si>
  <si>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</si>
  <si>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</si>
  <si>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</si>
  <si>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</si>
  <si>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</si>
  <si>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</si>
  <si>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</si>
  <si>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</si>
  <si>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</si>
  <si>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</si>
  <si>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</si>
  <si>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</si>
  <si>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</si>
  <si>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</si>
  <si>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</si>
  <si>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</si>
  <si>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</si>
  <si>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</si>
  <si>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</si>
  <si>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</si>
  <si>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</si>
  <si>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</si>
  <si>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</si>
  <si>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</si>
  <si>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</si>
  <si>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</si>
  <si>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</si>
  <si>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</si>
  <si>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</si>
  <si>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</si>
  <si>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</si>
  <si>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</si>
  <si>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</si>
  <si>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</si>
  <si>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</si>
  <si>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</si>
  <si>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</si>
  <si>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</si>
  <si>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</si>
  <si>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</si>
  <si>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</si>
  <si>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</si>
  <si>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</si>
  <si>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</si>
  <si>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</si>
  <si>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</si>
  <si>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</si>
  <si>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</si>
  <si>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</si>
  <si>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</si>
  <si>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</si>
  <si>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</si>
  <si>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</si>
  <si>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</si>
  <si>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</si>
  <si>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</si>
  <si>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</si>
  <si>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</si>
  <si>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</si>
  <si>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</si>
  <si>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</si>
  <si>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</si>
  <si>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</si>
  <si>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</si>
  <si>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</si>
  <si>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</si>
  <si>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</si>
  <si>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</si>
  <si>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</si>
  <si>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</si>
  <si>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</si>
  <si>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</si>
  <si>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</si>
  <si>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</si>
  <si>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</si>
  <si>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</si>
  <si>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</si>
  <si>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</si>
  <si>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</si>
  <si>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</si>
  <si>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</si>
  <si>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</si>
  <si>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</si>
  <si>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</si>
  <si>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</si>
  <si>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</si>
  <si>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</si>
  <si>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</si>
  <si>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</si>
  <si>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</si>
  <si>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</si>
  <si>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</si>
  <si>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</si>
  <si>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</si>
  <si>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</si>
  <si>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</si>
  <si>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</si>
  <si>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</si>
  <si>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</si>
  <si>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</si>
  <si>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</si>
  <si>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</si>
  <si>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</si>
  <si>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</si>
  <si>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</si>
  <si>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</si>
  <si>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</si>
  <si>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</si>
  <si>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</si>
  <si>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</si>
  <si>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</si>
  <si>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</si>
  <si>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</si>
  <si>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</si>
  <si>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</si>
  <si>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</si>
  <si>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</si>
  <si>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</si>
  <si>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</si>
  <si>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</si>
  <si>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</si>
  <si>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</si>
  <si>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</si>
  <si>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</si>
  <si>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</si>
  <si>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</si>
  <si>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</si>
  <si>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</si>
  <si>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</si>
  <si>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</si>
  <si>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</si>
  <si>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</si>
  <si>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</si>
  <si>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</si>
  <si>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</si>
  <si>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</si>
  <si>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</si>
  <si>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</si>
  <si>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</si>
  <si>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</si>
  <si>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</si>
  <si>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</si>
  <si>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</si>
  <si>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</si>
  <si>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</si>
  <si>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</si>
  <si>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</si>
  <si>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</si>
  <si>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</si>
  <si>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</si>
  <si>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</si>
  <si>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</si>
  <si>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</si>
  <si>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</si>
  <si>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</si>
  <si>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</si>
  <si>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</si>
  <si>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</si>
  <si>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</si>
  <si>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</si>
  <si>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</si>
  <si>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</si>
  <si>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</si>
  <si>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</si>
  <si>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</si>
  <si>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</si>
  <si>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</si>
  <si>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</si>
  <si>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</si>
  <si>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</si>
  <si>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</si>
  <si>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</si>
  <si>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</si>
  <si>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</si>
  <si>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</si>
  <si>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</si>
  <si>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</si>
  <si>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</si>
  <si>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</si>
  <si>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</si>
  <si>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</si>
  <si>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</si>
  <si>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</si>
  <si>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</si>
  <si>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</si>
  <si>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</si>
  <si>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</si>
  <si>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</si>
  <si>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</si>
  <si>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</si>
  <si>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</si>
  <si>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</si>
  <si>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</si>
  <si>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</si>
  <si>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</si>
  <si>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</si>
  <si>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</si>
  <si>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</si>
  <si>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</si>
  <si>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</si>
  <si>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</si>
  <si>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</si>
  <si>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</si>
  <si>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</si>
  <si>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</si>
  <si>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</si>
  <si>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</si>
  <si>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</si>
  <si>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</si>
  <si>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</si>
  <si>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</si>
  <si>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</si>
  <si>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</si>
  <si>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</si>
  <si>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</si>
  <si>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</si>
  <si>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</si>
  <si>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</si>
  <si>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</si>
  <si>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</si>
  <si>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</si>
  <si>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</si>
  <si>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</si>
  <si>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</si>
  <si>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</si>
  <si>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</si>
  <si>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</si>
  <si>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</si>
  <si>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</si>
  <si>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</si>
  <si>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</si>
  <si>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</si>
  <si>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</si>
  <si>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</si>
  <si>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</si>
  <si>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</si>
  <si>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</si>
  <si>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</si>
  <si>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</si>
  <si>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</si>
  <si>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</si>
  <si>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</si>
  <si>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</si>
  <si>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</si>
  <si>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</si>
  <si>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</si>
  <si>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</si>
  <si>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</si>
  <si>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</si>
  <si>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</si>
  <si>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</si>
  <si>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</si>
  <si>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</si>
  <si>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</si>
  <si>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</si>
  <si>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</si>
  <si>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</si>
  <si>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</si>
  <si>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</si>
  <si>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</si>
  <si>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</si>
  <si>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</si>
  <si>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</si>
  <si>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</si>
  <si>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</si>
  <si>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</si>
  <si>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</si>
  <si>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</si>
  <si>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</si>
  <si>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</si>
  <si>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</si>
  <si>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</si>
  <si>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</si>
  <si>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</si>
  <si>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</si>
  <si>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</si>
  <si>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</si>
  <si>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</si>
  <si>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</si>
  <si>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</si>
  <si>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</si>
  <si>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</si>
  <si>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</si>
  <si>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</si>
  <si>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</si>
  <si>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</si>
  <si>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</si>
  <si>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</si>
  <si>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</si>
  <si>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</si>
  <si>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</si>
  <si>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</si>
  <si>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</si>
  <si>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</si>
  <si>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</si>
  <si>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</si>
  <si>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</si>
  <si>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</si>
  <si>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</si>
  <si>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</si>
  <si>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</si>
  <si>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</si>
  <si>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</si>
  <si>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</si>
  <si>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</si>
  <si>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</si>
  <si>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</si>
  <si>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</si>
  <si>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</si>
  <si>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</si>
  <si>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</si>
  <si>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</si>
  <si>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</si>
  <si>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</si>
  <si>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</si>
  <si>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</si>
  <si>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</si>
  <si>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</si>
  <si>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</si>
  <si>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</si>
  <si>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</si>
  <si>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</si>
  <si>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</si>
  <si>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</si>
  <si>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</si>
  <si>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</si>
  <si>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</si>
  <si>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</si>
  <si>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</si>
  <si>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</si>
  <si>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</si>
  <si>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</si>
  <si>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</si>
  <si>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</si>
  <si>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</si>
  <si>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</si>
  <si>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</si>
  <si>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</si>
  <si>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</si>
  <si>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</si>
  <si>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</si>
  <si>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</si>
  <si>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</si>
  <si>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</si>
  <si>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</si>
  <si>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</si>
  <si>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</si>
  <si>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</si>
  <si>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</si>
  <si>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</si>
  <si>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</si>
  <si>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</si>
  <si>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</si>
  <si>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</si>
  <si>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</si>
  <si>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</si>
  <si>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</si>
  <si>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</si>
  <si>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</si>
  <si>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</si>
  <si>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</si>
  <si>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</si>
  <si>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</si>
  <si>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</si>
  <si>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</si>
  <si>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</si>
  <si>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</si>
  <si>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</si>
  <si>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</si>
  <si>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</si>
  <si>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</si>
  <si>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</si>
  <si>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</si>
  <si>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</si>
  <si>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</si>
  <si>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</si>
  <si>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</si>
  <si>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</si>
  <si>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</si>
  <si>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</si>
  <si>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</si>
  <si>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</si>
  <si>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</si>
  <si>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</si>
  <si>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</si>
  <si>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</si>
  <si>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</si>
  <si>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</si>
  <si>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</si>
  <si>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</si>
  <si>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</si>
  <si>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</si>
  <si>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</si>
  <si>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</si>
  <si>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</si>
  <si>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</si>
  <si>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</si>
  <si>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</si>
  <si>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</si>
  <si>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</si>
  <si>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</si>
  <si>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</si>
  <si>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</si>
  <si>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</si>
  <si>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</si>
  <si>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</si>
  <si>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</si>
  <si>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</si>
  <si>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</si>
  <si>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</si>
  <si>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</si>
  <si>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</si>
  <si>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</si>
  <si>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</si>
  <si>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</si>
  <si>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</si>
  <si>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</si>
  <si>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</si>
  <si>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</si>
  <si>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</si>
  <si>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</si>
  <si>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</si>
  <si>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</si>
  <si>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</si>
  <si>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</si>
  <si>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</si>
  <si>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</si>
  <si>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</si>
  <si>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</si>
  <si>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</si>
  <si>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</si>
  <si>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</si>
  <si>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</si>
  <si>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</si>
  <si>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</si>
  <si>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</si>
  <si>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</si>
  <si>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</si>
  <si>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</si>
  <si>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</si>
  <si>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</si>
  <si>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</si>
  <si>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</si>
  <si>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</si>
  <si>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</si>
  <si>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</si>
  <si>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</si>
  <si>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</si>
  <si>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</si>
  <si>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</si>
  <si>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</si>
  <si>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</si>
  <si>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</si>
  <si>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</si>
  <si>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</si>
  <si>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</si>
  <si>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</si>
  <si>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</si>
  <si>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</si>
  <si>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</si>
  <si>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</si>
  <si>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</si>
  <si>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</si>
  <si>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</si>
  <si>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</si>
  <si>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</si>
  <si>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</si>
  <si>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</si>
  <si>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</si>
  <si>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</si>
  <si>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</si>
  <si>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</si>
  <si>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</si>
  <si>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</si>
  <si>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</si>
  <si>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</si>
  <si>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</si>
  <si>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</si>
  <si>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</si>
  <si>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</si>
  <si>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</si>
  <si>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</si>
  <si>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</si>
  <si>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</si>
  <si>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</si>
  <si>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</si>
  <si>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</si>
  <si>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</si>
  <si>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</si>
  <si>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</si>
  <si>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</si>
  <si>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</si>
  <si>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</si>
  <si>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</si>
  <si>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</si>
  <si>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</si>
  <si>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</si>
  <si>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</si>
  <si>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</si>
  <si>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</si>
  <si>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</si>
  <si>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</si>
  <si>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</si>
  <si>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</si>
  <si>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</si>
  <si>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</si>
  <si>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</si>
  <si>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</si>
  <si>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</si>
  <si>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</si>
  <si>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</si>
  <si>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</si>
  <si>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</si>
  <si>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</si>
  <si>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</si>
  <si>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</si>
  <si>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</si>
  <si>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</si>
  <si>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</si>
  <si>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</si>
  <si>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</si>
  <si>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</si>
  <si>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</si>
  <si>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</si>
  <si>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</si>
  <si>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</si>
  <si>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</si>
  <si>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</si>
  <si>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</si>
  <si>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</si>
  <si>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</si>
  <si>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</si>
  <si>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</si>
  <si>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</si>
  <si>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</si>
  <si>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</si>
  <si>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</si>
  <si>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</si>
  <si>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</si>
  <si>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</si>
  <si>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</si>
  <si>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</si>
  <si>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</si>
  <si>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</si>
  <si>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</si>
  <si>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</si>
  <si>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</si>
  <si>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</si>
  <si>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</si>
  <si>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</si>
  <si>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</si>
  <si>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</si>
  <si>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</si>
  <si>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</si>
  <si>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</si>
  <si>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</si>
  <si>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</si>
  <si>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</si>
  <si>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</si>
  <si>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</si>
  <si>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</si>
  <si>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</si>
  <si>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</si>
  <si>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</si>
  <si>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</si>
  <si>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</si>
  <si>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</si>
  <si>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</si>
  <si>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</si>
  <si>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</si>
  <si>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</si>
  <si>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</si>
  <si>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</si>
  <si>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</si>
  <si>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</si>
  <si>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</si>
  <si>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</si>
  <si>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</si>
  <si>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</si>
  <si>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</si>
  <si>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</si>
  <si>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</si>
  <si>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</si>
  <si>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</si>
  <si>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</si>
  <si>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</si>
  <si>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</si>
  <si>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</si>
  <si>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</si>
  <si>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</si>
  <si>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</si>
  <si>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</si>
  <si>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</si>
  <si>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</si>
  <si>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</si>
  <si>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</si>
  <si>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</si>
  <si>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</si>
  <si>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</si>
  <si>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</si>
  <si>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</si>
  <si>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</si>
  <si>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</si>
  <si>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</si>
  <si>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</si>
  <si>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</si>
  <si>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</si>
  <si>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</si>
  <si>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</si>
  <si>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</si>
  <si>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</si>
  <si>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</si>
  <si>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</si>
  <si>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</si>
  <si>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</si>
  <si>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</si>
  <si>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</si>
  <si>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</si>
  <si>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</si>
  <si>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</si>
  <si>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</si>
  <si>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</si>
  <si>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</si>
  <si>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</si>
  <si>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</si>
  <si>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</si>
  <si>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</si>
  <si>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</si>
  <si>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</si>
  <si>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</si>
  <si>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</si>
  <si>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</si>
  <si>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</si>
  <si>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</si>
  <si>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</si>
  <si>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</si>
  <si>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</si>
  <si>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</si>
  <si>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</si>
  <si>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</si>
  <si>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</si>
  <si>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</si>
  <si>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</si>
  <si>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</si>
  <si>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</si>
  <si>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</si>
  <si>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</si>
  <si>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</si>
  <si>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</si>
  <si>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</si>
  <si>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</si>
  <si>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</si>
  <si>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</si>
  <si>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</si>
  <si>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</si>
  <si>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</si>
  <si>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</si>
  <si>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</si>
  <si>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</si>
  <si>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</si>
  <si>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</si>
  <si>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</si>
  <si>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</si>
  <si>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</si>
  <si>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</si>
  <si>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</si>
  <si>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</si>
  <si>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</si>
  <si>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</si>
  <si>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</si>
  <si>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</si>
  <si>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</si>
  <si>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</si>
  <si>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</si>
  <si>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</si>
  <si>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</si>
  <si>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</si>
  <si>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</si>
  <si>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</si>
  <si>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</si>
  <si>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</si>
  <si>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</si>
  <si>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</si>
  <si>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</si>
  <si>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</si>
  <si>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</si>
  <si>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</si>
  <si>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</si>
  <si>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</si>
  <si>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</si>
  <si>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</si>
  <si>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</si>
  <si>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</si>
  <si>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</si>
  <si>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</si>
  <si>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</si>
  <si>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</si>
  <si>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</si>
  <si>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</si>
  <si>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</si>
  <si>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</si>
  <si>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</si>
  <si>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</si>
  <si>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</si>
  <si>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</si>
  <si>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</si>
  <si>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</si>
  <si>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</si>
  <si>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</si>
  <si>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</si>
  <si>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</si>
  <si>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</si>
  <si>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</si>
  <si>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</si>
  <si>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</si>
  <si>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</si>
  <si>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</si>
  <si>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</si>
  <si>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</si>
  <si>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</si>
  <si>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</si>
  <si>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</si>
  <si>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</si>
  <si>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</si>
  <si>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</si>
  <si>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</si>
  <si>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</si>
  <si>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</si>
  <si>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</si>
  <si>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</si>
  <si>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</si>
  <si>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</si>
  <si>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</si>
  <si>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</si>
  <si>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</si>
  <si>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</si>
  <si>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</si>
  <si>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</si>
  <si>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</si>
  <si>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</si>
  <si>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</si>
  <si>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</si>
  <si>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</si>
  <si>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</si>
  <si>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</si>
  <si>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</si>
  <si>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</si>
  <si>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</si>
  <si>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</si>
  <si>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</si>
  <si>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</si>
  <si>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</si>
  <si>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</si>
  <si>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</si>
  <si>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</si>
  <si>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</si>
  <si>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</si>
  <si>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</si>
  <si>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</si>
  <si>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</si>
  <si>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</si>
  <si>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</si>
  <si>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</si>
  <si>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</si>
  <si>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</si>
  <si>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</si>
  <si>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</si>
  <si>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</si>
  <si>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</si>
  <si>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</si>
  <si>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</si>
  <si>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</si>
  <si>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</si>
  <si>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</si>
  <si>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</si>
  <si>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</si>
  <si>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</si>
  <si>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</si>
  <si>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</si>
  <si>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</si>
  <si>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</si>
  <si>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</si>
  <si>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</si>
  <si>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</si>
  <si>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</si>
  <si>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</si>
  <si>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</si>
  <si>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</si>
  <si>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</si>
  <si>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</si>
  <si>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</si>
  <si>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</si>
  <si>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</si>
  <si>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</si>
  <si>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</si>
  <si>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</si>
  <si>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</si>
  <si>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</si>
  <si>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</si>
  <si>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</si>
  <si>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</si>
  <si>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</si>
  <si>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</si>
  <si>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</si>
  <si>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</si>
  <si>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</si>
  <si>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</si>
  <si>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</si>
  <si>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</si>
  <si>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</si>
  <si>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</si>
  <si>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</si>
  <si>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</si>
  <si>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</si>
  <si>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</si>
  <si>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</si>
  <si>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</si>
  <si>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</si>
  <si>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</si>
  <si>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</si>
  <si>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</si>
  <si>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</si>
  <si>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</si>
  <si>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</si>
  <si>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</si>
  <si>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</si>
  <si>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</si>
  <si>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</si>
  <si>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</si>
  <si>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</si>
  <si>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</si>
  <si>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</si>
  <si>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</si>
  <si>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</si>
  <si>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</si>
  <si>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</si>
  <si>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</si>
  <si>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</si>
  <si>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</si>
  <si>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</si>
  <si>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</si>
  <si>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</si>
  <si>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</si>
  <si>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</si>
  <si>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</si>
  <si>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</si>
  <si>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</si>
  <si>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</si>
  <si>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</si>
  <si>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</si>
  <si>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</si>
  <si>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</si>
  <si>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</si>
  <si>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</si>
  <si>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</si>
  <si>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</si>
  <si>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</si>
  <si>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</si>
  <si>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</si>
  <si>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</si>
  <si>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</si>
  <si>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</si>
  <si>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</si>
  <si>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</si>
  <si>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</si>
  <si>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</si>
  <si>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</si>
  <si>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</si>
  <si>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</si>
  <si>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</si>
  <si>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</si>
  <si>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</si>
  <si>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</si>
  <si>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</si>
  <si>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</si>
  <si>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</si>
  <si>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</si>
  <si>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</si>
  <si>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</si>
  <si>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</si>
  <si>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</si>
  <si>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</si>
  <si>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</si>
  <si>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</si>
  <si>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</si>
  <si>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</si>
  <si>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</si>
  <si>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</si>
  <si>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</si>
  <si>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</si>
  <si>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</si>
  <si>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</si>
  <si>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</si>
  <si>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</si>
  <si>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</si>
  <si>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</si>
  <si>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</si>
  <si>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</si>
  <si>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</si>
  <si>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</si>
  <si>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</si>
  <si>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</si>
  <si>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</si>
  <si>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</si>
  <si>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</si>
  <si>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</si>
  <si>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</si>
  <si>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</si>
  <si>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</si>
  <si>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</si>
  <si>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</si>
  <si>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</si>
  <si>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</si>
  <si>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</si>
  <si>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</si>
  <si>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</si>
  <si>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</si>
  <si>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</si>
  <si>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</si>
  <si>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</si>
  <si>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</si>
  <si>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</si>
  <si>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</si>
  <si>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</si>
  <si>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</si>
  <si>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</si>
  <si>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</si>
  <si>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</si>
  <si>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</si>
  <si>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</si>
  <si>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</si>
  <si>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</si>
  <si>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</si>
  <si>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</si>
  <si>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</si>
  <si>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</si>
  <si>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</si>
  <si>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</si>
  <si>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</si>
  <si>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</si>
  <si>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</si>
  <si>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</si>
  <si>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</si>
  <si>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</si>
  <si>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</si>
  <si>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</si>
  <si>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</si>
  <si>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</si>
  <si>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</si>
  <si>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</si>
  <si>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</si>
  <si>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</si>
  <si>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</si>
  <si>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</si>
  <si>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</si>
  <si>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</si>
  <si>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</si>
  <si>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</si>
  <si>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</si>
  <si>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</si>
  <si>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</si>
  <si>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</si>
  <si>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</si>
  <si>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</si>
  <si>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</si>
  <si>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</si>
  <si>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</si>
  <si>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</si>
  <si>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</si>
  <si>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</si>
  <si>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</si>
  <si>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</si>
  <si>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</si>
  <si>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</si>
  <si>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</si>
  <si>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</si>
  <si>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</si>
  <si>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</si>
  <si>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</si>
  <si>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</si>
  <si>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</si>
  <si>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</si>
  <si>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</si>
  <si>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</si>
  <si>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</si>
  <si>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</si>
  <si>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</si>
  <si>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</si>
  <si>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</si>
  <si>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</si>
  <si>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</si>
  <si>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</si>
  <si>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</si>
  <si>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</si>
  <si>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</si>
  <si>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</si>
  <si>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</si>
  <si>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</si>
  <si>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</si>
  <si>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</si>
  <si>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</si>
  <si>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</si>
  <si>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</si>
  <si>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</si>
  <si>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</si>
  <si>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</si>
  <si>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</si>
  <si>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</si>
  <si>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</si>
  <si>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</si>
  <si>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</si>
  <si>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</si>
  <si>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</si>
  <si>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</si>
  <si>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</si>
  <si>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</si>
  <si>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</si>
  <si>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</si>
  <si>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</si>
  <si>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</si>
  <si>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</si>
  <si>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</si>
  <si>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</si>
  <si>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</si>
  <si>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</si>
  <si>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</si>
  <si>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</si>
  <si>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</si>
  <si>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</si>
  <si>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</si>
  <si>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</si>
  <si>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</si>
  <si>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</si>
  <si>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</si>
  <si>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</si>
  <si>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</si>
  <si>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</si>
  <si>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</si>
  <si>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</si>
  <si>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</si>
  <si>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</si>
  <si>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</si>
  <si>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</si>
  <si>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</si>
  <si>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</si>
  <si>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</si>
  <si>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</si>
  <si>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</si>
  <si>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</si>
  <si>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</si>
  <si>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</si>
  <si>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</si>
  <si>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</si>
  <si>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</si>
  <si>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</si>
  <si>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</si>
  <si>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</si>
  <si>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</si>
  <si>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</si>
  <si>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</si>
  <si>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</si>
  <si>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</si>
  <si>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</si>
  <si>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</si>
  <si>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</si>
  <si>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</si>
  <si>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</si>
  <si>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</si>
  <si>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</si>
  <si>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</si>
  <si>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</si>
  <si>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</si>
  <si>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</si>
  <si>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</si>
  <si>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</si>
  <si>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</si>
  <si>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</si>
  <si>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</si>
  <si>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</si>
  <si>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</si>
  <si>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</si>
  <si>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</si>
  <si>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</si>
  <si>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</si>
  <si>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</si>
  <si>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</si>
  <si>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</si>
  <si>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</si>
  <si>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</si>
  <si>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</si>
  <si>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</si>
  <si>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</si>
  <si>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</si>
  <si>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</si>
  <si>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</si>
  <si>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</si>
  <si>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</si>
  <si>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</si>
  <si>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</si>
  <si>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</si>
  <si>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</si>
  <si>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</si>
  <si>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</si>
  <si>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</si>
  <si>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</si>
  <si>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</si>
  <si>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</si>
  <si>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</si>
  <si>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</si>
  <si>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</si>
  <si>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</si>
  <si>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</si>
  <si>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</si>
  <si>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</si>
  <si>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</si>
  <si>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</si>
  <si>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</si>
  <si>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</si>
  <si>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</si>
  <si>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</si>
  <si>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</si>
  <si>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</si>
  <si>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</si>
  <si>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</si>
  <si>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</si>
  <si>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</si>
  <si>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</si>
  <si>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</si>
  <si>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</si>
  <si>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</si>
  <si>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</si>
  <si>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</si>
  <si>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</si>
  <si>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</si>
  <si>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</si>
  <si>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</si>
  <si>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</si>
  <si>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</si>
  <si>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</si>
  <si>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</si>
  <si>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</si>
  <si>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</si>
  <si>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</si>
  <si>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</si>
  <si>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</si>
  <si>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</si>
  <si>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</si>
  <si>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</si>
  <si>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</si>
  <si>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</si>
  <si>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</si>
  <si>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</si>
  <si>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</si>
  <si>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</si>
  <si>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</si>
  <si>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</si>
  <si>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</si>
  <si>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</si>
  <si>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</si>
  <si>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</si>
  <si>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</si>
  <si>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</si>
  <si>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</si>
  <si>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</si>
  <si>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</si>
  <si>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</si>
  <si>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</si>
  <si>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</si>
  <si>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</si>
  <si>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</si>
  <si>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</si>
  <si>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</si>
  <si>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</si>
  <si>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</si>
  <si>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</si>
  <si>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</si>
  <si>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</si>
  <si>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</si>
  <si>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</si>
  <si>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</si>
  <si>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</si>
  <si>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</si>
  <si>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</si>
  <si>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</si>
  <si>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</si>
  <si>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</si>
  <si>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</si>
  <si>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</si>
  <si>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</si>
  <si>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</si>
  <si>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</si>
  <si>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</si>
  <si>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</si>
  <si>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</si>
  <si>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</si>
  <si>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</si>
  <si>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</si>
  <si>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</si>
  <si>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</si>
  <si>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</si>
  <si>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</si>
  <si>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</si>
  <si>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</si>
  <si>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</si>
  <si>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</si>
  <si>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</si>
  <si>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</si>
  <si>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</si>
  <si>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</si>
  <si>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</si>
  <si>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</si>
  <si>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</si>
  <si>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</si>
  <si>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</si>
  <si>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</si>
  <si>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</si>
  <si>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</si>
  <si>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</si>
  <si>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</si>
  <si>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</si>
  <si>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</si>
  <si>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</si>
  <si>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</si>
  <si>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</si>
  <si>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</si>
  <si>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</si>
  <si>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</si>
  <si>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</si>
  <si>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</si>
  <si>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</si>
  <si>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</si>
  <si>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</si>
  <si>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</si>
  <si>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</si>
  <si>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</si>
  <si>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</si>
  <si>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</si>
  <si>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</si>
  <si>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</si>
  <si>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</si>
  <si>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</si>
  <si>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</si>
  <si>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</si>
  <si>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</si>
  <si>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</si>
  <si>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</si>
  <si>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</si>
  <si>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</si>
  <si>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</si>
  <si>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</si>
  <si>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</si>
  <si>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</si>
  <si>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</si>
  <si>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</si>
  <si>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</si>
  <si>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</si>
  <si>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</si>
  <si>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</si>
  <si>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</si>
  <si>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</si>
  <si>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</si>
  <si>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</si>
  <si>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</si>
  <si>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</si>
  <si>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</si>
  <si>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</si>
  <si>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</si>
  <si>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</si>
  <si>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</si>
  <si>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</si>
  <si>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</si>
  <si>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</si>
  <si>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</si>
  <si>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</si>
  <si>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</si>
  <si>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</si>
  <si>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</si>
  <si>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</si>
  <si>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</si>
  <si>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</si>
  <si>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</si>
  <si>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</si>
  <si>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</si>
  <si>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</si>
  <si>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</si>
  <si>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</si>
  <si>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</si>
  <si>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</si>
  <si>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</si>
  <si>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</si>
  <si>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</si>
  <si>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</si>
  <si>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</si>
  <si>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</si>
  <si>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</si>
  <si>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</si>
  <si>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</si>
  <si>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</si>
  <si>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</si>
  <si>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</si>
  <si>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</si>
  <si>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</si>
  <si>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</si>
  <si>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</si>
  <si>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</si>
  <si>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</si>
  <si>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</si>
  <si>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</si>
  <si>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</si>
  <si>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</si>
  <si>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</si>
  <si>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</si>
  <si>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</si>
  <si>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</si>
  <si>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</si>
  <si>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</si>
  <si>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</si>
  <si>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</si>
  <si>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</si>
  <si>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</si>
  <si>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</si>
  <si>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</si>
  <si>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</si>
  <si>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</si>
  <si>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</si>
  <si>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</si>
  <si>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</si>
  <si>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</si>
  <si>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</si>
  <si>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</si>
  <si>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</si>
  <si>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</si>
  <si>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</si>
  <si>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</si>
  <si>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</si>
  <si>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</si>
  <si>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</si>
  <si>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</si>
  <si>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</si>
  <si>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</si>
  <si>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</si>
  <si>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</si>
  <si>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</si>
  <si>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</si>
  <si>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</si>
  <si>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</si>
  <si>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</si>
  <si>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</si>
  <si>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</si>
  <si>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</si>
  <si>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</si>
  <si>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</si>
  <si>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</si>
  <si>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</si>
  <si>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</si>
  <si>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</si>
  <si>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</si>
  <si>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</si>
  <si>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</si>
  <si>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</si>
  <si>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</si>
  <si>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</si>
  <si>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</si>
  <si>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</si>
  <si>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</si>
  <si>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</si>
  <si>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</si>
  <si>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</si>
  <si>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</si>
  <si>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</si>
  <si>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</si>
  <si>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</si>
  <si>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</si>
  <si>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</si>
  <si>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</si>
  <si>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</si>
  <si>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</si>
  <si>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</si>
  <si>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</si>
  <si>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</si>
  <si>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</si>
  <si>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</si>
  <si>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</si>
  <si>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</si>
  <si>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</si>
  <si>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</si>
  <si>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</si>
  <si>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</si>
  <si>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</si>
  <si>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</si>
  <si>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</si>
  <si>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</si>
  <si>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</si>
  <si>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</si>
  <si>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</si>
  <si>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</si>
  <si>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</si>
  <si>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</si>
  <si>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</si>
  <si>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</si>
  <si>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</si>
  <si>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</si>
  <si>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</si>
  <si>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</si>
  <si>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</si>
  <si>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</si>
  <si>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</si>
  <si>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</si>
  <si>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</si>
  <si>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</si>
  <si>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</si>
  <si>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</si>
  <si>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</si>
  <si>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</si>
  <si>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</si>
  <si>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</si>
  <si>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</si>
  <si>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</si>
  <si>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</si>
  <si>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</si>
  <si>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</si>
  <si>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</si>
  <si>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</si>
  <si>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</si>
  <si>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</si>
  <si>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</si>
  <si>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</si>
  <si>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</si>
  <si>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</si>
  <si>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</si>
  <si>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</si>
  <si>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</si>
  <si>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</si>
  <si>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</si>
  <si>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</si>
  <si>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</si>
  <si>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</si>
  <si>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</si>
  <si>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</si>
  <si>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</si>
  <si>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</si>
  <si>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</si>
  <si>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</si>
  <si>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</si>
  <si>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</si>
  <si>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</si>
  <si>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</si>
  <si>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</si>
  <si>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</si>
  <si>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</si>
  <si>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</si>
  <si>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</si>
  <si>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</si>
  <si>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</si>
  <si>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</si>
  <si>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</si>
  <si>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</si>
  <si>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</si>
  <si>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</si>
  <si>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</si>
  <si>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</si>
  <si>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</si>
  <si>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</si>
  <si>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</si>
  <si>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</si>
  <si>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</si>
  <si>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</si>
  <si>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</si>
  <si>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</si>
  <si>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</si>
  <si>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</si>
  <si>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</si>
  <si>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</si>
  <si>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</si>
  <si>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</si>
  <si>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</si>
  <si>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</si>
  <si>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</si>
  <si>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</si>
  <si>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</si>
  <si>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</si>
  <si>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</si>
  <si>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</si>
  <si>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</si>
  <si>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</si>
  <si>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</si>
  <si>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</si>
  <si>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</si>
  <si>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</si>
  <si>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</si>
  <si>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</si>
  <si>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</si>
  <si>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</si>
  <si>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</si>
  <si>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</si>
  <si>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</si>
  <si>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</si>
  <si>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</si>
  <si>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</si>
  <si>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</si>
  <si>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</si>
  <si>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</si>
  <si>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</si>
  <si>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</si>
  <si>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</si>
  <si>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</si>
  <si>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</si>
  <si>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</si>
  <si>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</si>
  <si>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</si>
  <si>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</si>
  <si>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</si>
  <si>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</si>
  <si>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</si>
  <si>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</si>
  <si>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</si>
  <si>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</si>
  <si>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</si>
  <si>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</si>
  <si>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</si>
  <si>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</si>
  <si>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</si>
  <si>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</si>
  <si>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</si>
  <si>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</si>
  <si>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</si>
  <si>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</si>
  <si>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</si>
  <si>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</si>
  <si>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</si>
  <si>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</si>
  <si>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</si>
  <si>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</si>
  <si>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</si>
  <si>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</si>
  <si>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</si>
  <si>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</si>
  <si>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</si>
  <si>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</si>
  <si>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</si>
  <si>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</si>
  <si>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</si>
  <si>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</si>
  <si>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</si>
  <si>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</si>
  <si>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</si>
  <si>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</si>
  <si>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</si>
  <si>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</si>
  <si>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</si>
  <si>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</si>
  <si>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</si>
  <si>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</si>
  <si>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</si>
  <si>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</si>
  <si>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</si>
  <si>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</si>
  <si>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</si>
  <si>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</si>
  <si>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</si>
  <si>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</si>
  <si>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</si>
  <si>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</si>
  <si>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</si>
  <si>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</si>
  <si>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</si>
  <si>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</si>
  <si>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</si>
  <si>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</si>
  <si>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</si>
  <si>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</si>
  <si>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</si>
  <si>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</si>
  <si>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</si>
  <si>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</si>
  <si>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</si>
  <si>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</si>
  <si>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</si>
  <si>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</si>
  <si>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</si>
  <si>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</si>
  <si>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</si>
  <si>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</si>
  <si>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</si>
  <si>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</si>
  <si>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</si>
  <si>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</si>
  <si>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</si>
  <si>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</si>
  <si>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</si>
  <si>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</si>
  <si>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</si>
  <si>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</si>
  <si>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</si>
  <si>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</si>
  <si>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</si>
  <si>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</si>
  <si>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</si>
  <si>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</si>
  <si>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</si>
  <si>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</si>
  <si>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</si>
  <si>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</si>
  <si>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</si>
  <si>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</si>
  <si>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</si>
  <si>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</si>
  <si>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</si>
  <si>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</si>
  <si>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</si>
  <si>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</si>
  <si>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</si>
  <si>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</si>
  <si>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</si>
  <si>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</si>
  <si>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</si>
  <si>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</si>
  <si>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</si>
  <si>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</si>
  <si>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</si>
  <si>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</si>
  <si>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</si>
  <si>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</si>
  <si>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</si>
  <si>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</si>
  <si>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</si>
  <si>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</si>
  <si>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</si>
  <si>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</si>
  <si>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</si>
  <si>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</si>
  <si>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</si>
  <si>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</si>
  <si>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</si>
  <si>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</si>
  <si>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</si>
  <si>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</si>
  <si>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</si>
  <si>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</si>
  <si>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</si>
  <si>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</si>
  <si>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</si>
  <si>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</si>
  <si>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</si>
  <si>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</si>
  <si>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</si>
  <si>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</si>
  <si>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</si>
  <si>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</si>
  <si>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</si>
  <si>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</si>
  <si>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</si>
  <si>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</si>
  <si>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</si>
  <si>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</si>
  <si>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</si>
  <si>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</si>
  <si>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</si>
  <si>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</si>
  <si>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</si>
  <si>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</si>
  <si>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</si>
  <si>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</si>
  <si>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</si>
  <si>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</si>
  <si>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</si>
  <si>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</si>
  <si>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</si>
  <si>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</si>
  <si>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</si>
  <si>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</si>
  <si>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</si>
  <si>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</si>
  <si>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</si>
  <si>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</si>
  <si>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</si>
  <si>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</si>
  <si>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</si>
  <si>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</si>
  <si>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</si>
  <si>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</si>
  <si>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</si>
  <si>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</si>
  <si>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</si>
  <si>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</si>
  <si>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</si>
  <si>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</si>
  <si>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</si>
  <si>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</si>
  <si>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</si>
  <si>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</si>
  <si>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</si>
  <si>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</si>
  <si>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</si>
  <si>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</si>
  <si>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</si>
  <si>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</si>
  <si>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</si>
  <si>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</si>
  <si>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</si>
  <si>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</si>
  <si>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</si>
  <si>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</si>
  <si>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</si>
  <si>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</si>
  <si>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</si>
  <si>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</si>
  <si>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</si>
  <si>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</si>
  <si>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</si>
  <si>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</si>
  <si>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</si>
  <si>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</si>
  <si>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</si>
  <si>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</si>
  <si>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</si>
  <si>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</si>
  <si>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</si>
  <si>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</si>
  <si>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</si>
  <si>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</si>
  <si>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</si>
  <si>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</si>
  <si>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</si>
  <si>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</si>
  <si>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</si>
  <si>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</si>
  <si>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</si>
  <si>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</si>
  <si>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</si>
  <si>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</si>
  <si>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</si>
  <si>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</si>
  <si>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</si>
  <si>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</si>
  <si>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</si>
  <si>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</si>
  <si>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</si>
  <si>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</si>
  <si>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</si>
  <si>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</si>
  <si>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</si>
  <si>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</si>
  <si>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</si>
  <si>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</si>
  <si>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</si>
  <si>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</si>
  <si>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</si>
  <si>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</si>
  <si>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</si>
  <si>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</si>
  <si>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</si>
  <si>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</si>
  <si>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</si>
  <si>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</si>
  <si>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</si>
  <si>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</si>
  <si>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</si>
  <si>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</si>
  <si>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</si>
  <si>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</si>
  <si>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</si>
  <si>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</si>
  <si>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</si>
  <si>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</si>
  <si>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</si>
  <si>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</si>
  <si>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</si>
  <si>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</si>
  <si>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</si>
  <si>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</si>
  <si>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</si>
  <si>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</si>
  <si>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</si>
  <si>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</si>
  <si>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</si>
  <si>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</si>
  <si>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</si>
  <si>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</si>
  <si>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</si>
  <si>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</si>
  <si>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</si>
  <si>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</si>
  <si>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</si>
  <si>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</si>
  <si>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</si>
  <si>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</si>
  <si>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</si>
  <si>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</si>
  <si>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</si>
  <si>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</si>
  <si>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</si>
  <si>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</si>
  <si>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</si>
  <si>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</si>
  <si>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</si>
  <si>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</si>
  <si>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</si>
  <si>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</si>
  <si>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</si>
  <si>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</si>
  <si>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</si>
  <si>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</si>
  <si>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</si>
  <si>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</si>
  <si>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</si>
  <si>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</si>
  <si>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</si>
  <si>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</si>
  <si>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</si>
  <si>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</si>
  <si>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</si>
  <si>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</si>
  <si>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</si>
  <si>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</si>
  <si>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</si>
  <si>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</si>
  <si>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</si>
  <si>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</si>
  <si>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</si>
  <si>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</si>
  <si>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</si>
  <si>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</si>
  <si>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</si>
  <si>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</si>
  <si>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</si>
  <si>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</si>
  <si>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</si>
  <si>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</si>
  <si>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</si>
  <si>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</si>
  <si>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</si>
  <si>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</si>
  <si>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</si>
  <si>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</si>
  <si>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</si>
  <si>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</si>
  <si>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</si>
  <si>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</si>
  <si>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</si>
  <si>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</si>
  <si>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</si>
  <si>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</si>
  <si>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</si>
  <si>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</si>
  <si>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</si>
  <si>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</si>
  <si>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</si>
  <si>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</si>
  <si>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</si>
  <si>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</si>
  <si>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</si>
  <si>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</si>
  <si>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</si>
  <si>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</si>
  <si>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</si>
  <si>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</si>
  <si>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</si>
  <si>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</si>
  <si>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</si>
  <si>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</si>
  <si>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</si>
  <si>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</si>
  <si>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</si>
  <si>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</si>
  <si>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</si>
  <si>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</si>
  <si>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</si>
  <si>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</si>
  <si>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</si>
  <si>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</si>
  <si>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</si>
  <si>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</si>
  <si>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</si>
  <si>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</si>
  <si>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</si>
  <si>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</si>
  <si>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</si>
  <si>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</si>
  <si>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</si>
  <si>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</si>
  <si>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</si>
  <si>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</si>
  <si>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</si>
  <si>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</si>
  <si>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</si>
  <si>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</si>
  <si>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</si>
  <si>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</si>
  <si>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</si>
  <si>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</si>
  <si>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</si>
  <si>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</si>
  <si>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</si>
  <si>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</si>
  <si>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</si>
  <si>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</si>
  <si>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</si>
  <si>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</si>
  <si>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</si>
  <si>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</si>
  <si>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</si>
  <si>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</si>
  <si>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</si>
  <si>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</si>
  <si>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</si>
  <si>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</si>
  <si>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</si>
  <si>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</si>
  <si>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</si>
  <si>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</si>
  <si>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</si>
  <si>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</si>
  <si>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</si>
  <si>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</si>
  <si>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</si>
  <si>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</si>
  <si>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</si>
  <si>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</si>
  <si>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</si>
  <si>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</si>
  <si>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</si>
  <si>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</si>
  <si>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</si>
  <si>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</si>
  <si>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</si>
  <si>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</si>
  <si>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</si>
  <si>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</si>
  <si>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</si>
  <si>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</si>
  <si>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</si>
  <si>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</si>
  <si>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</si>
  <si>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</si>
  <si>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</si>
  <si>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</si>
  <si>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</si>
  <si>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</si>
  <si>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</si>
  <si>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</si>
  <si>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</si>
  <si>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</si>
  <si>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</si>
  <si>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</si>
  <si>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</si>
  <si>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</si>
  <si>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</si>
  <si>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</si>
  <si>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</si>
  <si>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</si>
  <si>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</si>
  <si>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</si>
  <si>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</si>
  <si>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</si>
  <si>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</si>
  <si>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</si>
  <si>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</si>
  <si>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</si>
  <si>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</si>
  <si>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</si>
  <si>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</si>
  <si>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</si>
  <si>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</si>
  <si>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</si>
  <si>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</si>
  <si>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</si>
  <si>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</si>
  <si>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</si>
  <si>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</si>
  <si>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</si>
  <si>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</si>
  <si>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</si>
  <si>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</si>
  <si>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</si>
  <si>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</si>
  <si>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</si>
  <si>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</si>
  <si>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</si>
  <si>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</si>
  <si>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</si>
  <si>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</si>
  <si>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</si>
  <si>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</si>
  <si>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</si>
  <si>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</si>
  <si>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</si>
  <si>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</si>
  <si>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</si>
  <si>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</si>
  <si>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</si>
  <si>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</si>
  <si>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</si>
  <si>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</si>
  <si>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</si>
  <si>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</si>
  <si>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</si>
  <si>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</si>
  <si>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</si>
  <si>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</si>
  <si>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</si>
  <si>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</si>
  <si>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</si>
  <si>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</si>
  <si>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</si>
  <si>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</si>
  <si>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</si>
  <si>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</si>
  <si>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</si>
  <si>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</si>
  <si>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</si>
  <si>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</si>
  <si>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</si>
  <si>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</si>
  <si>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</si>
  <si>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</si>
  <si>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</si>
  <si>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</si>
  <si>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</si>
  <si>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</si>
  <si>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</si>
  <si>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</si>
  <si>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</si>
  <si>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</si>
  <si>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</si>
  <si>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</si>
  <si>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</si>
  <si>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</si>
  <si>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</si>
  <si>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</si>
  <si>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</si>
  <si>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</si>
  <si>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</si>
  <si>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</si>
  <si>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</si>
  <si>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</si>
  <si>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</si>
  <si>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</si>
  <si>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</si>
  <si>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</si>
  <si>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</si>
  <si>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</si>
  <si>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</si>
  <si>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</si>
  <si>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</si>
  <si>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</si>
  <si>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</si>
  <si>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</si>
  <si>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</si>
  <si>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</si>
  <si>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</si>
  <si>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</si>
  <si>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</si>
  <si>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</si>
  <si>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</si>
  <si>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</si>
  <si>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</si>
  <si>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</si>
  <si>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</si>
  <si>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</si>
  <si>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</si>
  <si>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</si>
  <si>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</si>
  <si>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</si>
  <si>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</si>
  <si>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</si>
  <si>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</si>
  <si>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</si>
  <si>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</si>
  <si>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</si>
  <si>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</si>
  <si>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</si>
  <si>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</si>
  <si>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</si>
  <si>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</si>
  <si>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</si>
  <si>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</si>
  <si>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</si>
  <si>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</si>
  <si>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</si>
  <si>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</si>
  <si>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</si>
  <si>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</si>
  <si>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</si>
  <si>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</si>
  <si>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</si>
  <si>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</si>
  <si>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</si>
  <si>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</si>
  <si>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</si>
  <si>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</si>
  <si>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</si>
  <si>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</si>
  <si>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</si>
  <si>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</si>
  <si>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</si>
  <si>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</si>
  <si>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</si>
  <si>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</si>
  <si>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</si>
  <si>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</si>
  <si>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</si>
  <si>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</si>
  <si>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</si>
  <si>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</si>
  <si>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</si>
  <si>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</si>
  <si>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</si>
  <si>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</si>
  <si>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</si>
  <si>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</si>
  <si>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</si>
  <si>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</si>
  <si>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</si>
  <si>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</si>
  <si>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</si>
  <si>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</si>
  <si>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</si>
  <si>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</si>
  <si>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</si>
  <si>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</si>
  <si>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</si>
  <si>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</si>
  <si>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</si>
  <si>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</si>
  <si>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</si>
  <si>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</si>
  <si>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</si>
  <si>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</si>
  <si>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</si>
  <si>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</si>
  <si>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</si>
  <si>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</si>
  <si>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</si>
  <si>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</si>
  <si>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</si>
  <si>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</si>
  <si>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</si>
  <si>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</si>
  <si>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</si>
  <si>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</si>
  <si>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</si>
  <si>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</si>
  <si>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</si>
  <si>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</si>
  <si>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</si>
  <si>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</si>
  <si>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</si>
  <si>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</si>
  <si>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</si>
  <si>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</si>
  <si>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</si>
  <si>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</si>
  <si>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</si>
  <si>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</si>
  <si>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</si>
  <si>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</si>
  <si>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</si>
  <si>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</si>
  <si>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</si>
  <si>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</si>
  <si>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</si>
  <si>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</si>
  <si>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</si>
  <si>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</si>
  <si>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</si>
  <si>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</si>
  <si>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</si>
  <si>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</si>
  <si>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</si>
  <si>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</si>
  <si>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</si>
  <si>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</si>
  <si>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</si>
  <si>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</si>
  <si>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</si>
  <si>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</si>
  <si>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</si>
  <si>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</si>
  <si>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</si>
  <si>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</si>
  <si>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</si>
  <si>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</si>
  <si>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</si>
  <si>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</si>
  <si>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</si>
  <si>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</si>
  <si>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</si>
  <si>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</si>
  <si>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</si>
  <si>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</si>
  <si>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</si>
  <si>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</si>
  <si>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</si>
  <si>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</si>
  <si>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</si>
  <si>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</si>
  <si>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</si>
  <si>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</si>
  <si>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</si>
  <si>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</si>
  <si>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</si>
  <si>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</si>
  <si>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</si>
  <si>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</si>
  <si>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</si>
  <si>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</si>
  <si>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</si>
  <si>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</si>
  <si>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</si>
  <si>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</si>
  <si>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</si>
  <si>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</si>
  <si>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</si>
  <si>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</si>
  <si>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</si>
  <si>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</si>
  <si>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</si>
  <si>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</si>
  <si>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</si>
  <si>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</si>
  <si>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</si>
  <si>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</si>
  <si>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</si>
  <si>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</si>
  <si>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</si>
  <si>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</si>
  <si>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</si>
  <si>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</si>
  <si>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</si>
  <si>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</si>
  <si>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</si>
  <si>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</si>
  <si>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</si>
  <si>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</si>
  <si>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</si>
  <si>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</si>
  <si>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</si>
  <si>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</si>
  <si>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</si>
  <si>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</si>
  <si>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</si>
  <si>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</si>
  <si>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</si>
  <si>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</si>
  <si>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</si>
  <si>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</si>
  <si>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</si>
  <si>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</si>
  <si>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</si>
  <si>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</si>
  <si>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</si>
  <si>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</si>
  <si>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</si>
  <si>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</si>
  <si>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</si>
  <si>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</si>
  <si>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</si>
  <si>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</si>
  <si>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</si>
  <si>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</si>
  <si>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</si>
  <si>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</si>
  <si>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</si>
  <si>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</si>
  <si>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</si>
  <si>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</si>
  <si>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</si>
  <si>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</si>
  <si>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</si>
  <si>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</si>
  <si>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</si>
  <si>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</si>
  <si>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</si>
  <si>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</si>
  <si>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</si>
  <si>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</si>
  <si>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</si>
  <si>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</si>
  <si>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</si>
  <si>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</si>
  <si>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</si>
  <si>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</si>
  <si>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</si>
  <si>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</si>
  <si>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</si>
  <si>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</si>
  <si>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</si>
  <si>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</si>
  <si>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</si>
  <si>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</si>
  <si>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</si>
  <si>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</si>
  <si>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</si>
  <si>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</si>
  <si>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</si>
  <si>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</si>
  <si>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</si>
  <si>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</si>
  <si>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</si>
  <si>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</si>
  <si>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</si>
  <si>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</si>
  <si>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</si>
  <si>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</si>
  <si>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</si>
  <si>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</si>
  <si>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</si>
  <si>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</si>
  <si>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</si>
  <si>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</si>
  <si>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</si>
  <si>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</si>
  <si>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</si>
  <si>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</si>
  <si>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</si>
  <si>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</si>
  <si>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</si>
  <si>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</si>
  <si>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</si>
  <si>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</si>
  <si>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</si>
  <si>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</si>
  <si>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</si>
  <si>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</si>
  <si>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</si>
  <si>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</si>
  <si>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</si>
  <si>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</si>
  <si>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</si>
  <si>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</si>
  <si>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</si>
  <si>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</si>
  <si>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</si>
  <si>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</si>
  <si>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</si>
  <si>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</si>
  <si>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</si>
  <si>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</si>
  <si>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</si>
  <si>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</si>
  <si>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</si>
  <si>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</si>
  <si>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</si>
  <si>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</si>
  <si>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</si>
  <si>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</si>
  <si>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</si>
  <si>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</si>
  <si>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</si>
  <si>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</si>
  <si>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</si>
  <si>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</si>
  <si>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</si>
  <si>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</si>
  <si>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</si>
  <si>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</si>
  <si>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</si>
  <si>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</si>
  <si>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</si>
  <si>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</si>
  <si>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</si>
  <si>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</si>
  <si>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</si>
  <si>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</si>
  <si>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</si>
  <si>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</si>
  <si>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</si>
  <si>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</si>
  <si>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</si>
  <si>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</si>
  <si>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</si>
  <si>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</si>
  <si>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</si>
  <si>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</si>
  <si>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</si>
  <si>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</si>
  <si>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</si>
  <si>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</si>
  <si>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</si>
  <si>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</si>
  <si>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</si>
  <si>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</si>
  <si>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</si>
  <si>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</si>
  <si>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</si>
  <si>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</si>
  <si>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</si>
  <si>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</si>
  <si>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</si>
  <si>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</si>
  <si>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</si>
  <si>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</si>
  <si>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</si>
  <si>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</si>
  <si>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</si>
  <si>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</si>
  <si>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</si>
  <si>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</si>
  <si>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</si>
  <si>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</si>
  <si>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</si>
  <si>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</si>
  <si>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</si>
  <si>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</si>
  <si>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</si>
  <si>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</si>
  <si>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</si>
  <si>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</si>
  <si>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</si>
  <si>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</si>
  <si>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</si>
  <si>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</si>
  <si>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</si>
  <si>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</si>
  <si>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</si>
  <si>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</si>
  <si>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</si>
  <si>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</si>
  <si>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</si>
  <si>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</si>
  <si>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</si>
  <si>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</si>
  <si>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</si>
  <si>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</si>
  <si>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</si>
  <si>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</si>
  <si>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</si>
  <si>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</si>
  <si>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</si>
  <si>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</si>
  <si>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</si>
  <si>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</si>
  <si>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</si>
  <si>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</si>
  <si>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</si>
  <si>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</si>
  <si>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</si>
  <si>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</si>
  <si>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</si>
  <si>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</si>
  <si>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</si>
  <si>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</si>
  <si>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</si>
  <si>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</si>
  <si>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</si>
  <si>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</si>
  <si>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</si>
  <si>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</si>
  <si>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</si>
  <si>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</si>
  <si>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</si>
  <si>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</si>
  <si>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</si>
  <si>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</si>
  <si>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</si>
  <si>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</si>
  <si>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</si>
  <si>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</si>
  <si>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</si>
  <si>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</si>
  <si>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</si>
  <si>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</si>
  <si>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</si>
  <si>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</si>
  <si>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</si>
  <si>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</si>
  <si>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</si>
  <si>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</si>
  <si>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</si>
  <si>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</si>
  <si>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</si>
  <si>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</si>
  <si>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</si>
  <si>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</si>
  <si>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</si>
  <si>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</si>
  <si>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</si>
  <si>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</si>
  <si>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</si>
  <si>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</si>
  <si>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</si>
  <si>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</si>
  <si>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</si>
  <si>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</si>
  <si>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</si>
  <si>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</si>
  <si>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</si>
  <si>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</si>
  <si>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</si>
  <si>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</si>
  <si>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</si>
  <si>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</si>
  <si>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</si>
  <si>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</si>
  <si>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</si>
  <si>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</si>
  <si>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</si>
  <si>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</si>
  <si>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</si>
  <si>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</si>
  <si>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</si>
  <si>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</si>
  <si>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</si>
  <si>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</si>
  <si>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</si>
  <si>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</si>
  <si>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</si>
  <si>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</si>
  <si>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</si>
  <si>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</si>
  <si>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</si>
  <si>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</si>
  <si>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</si>
  <si>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</si>
  <si>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</si>
  <si>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</si>
  <si>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</si>
  <si>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</si>
  <si>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</si>
  <si>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</si>
  <si>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</si>
  <si>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</si>
  <si>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</si>
  <si>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</si>
  <si>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</si>
  <si>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</si>
  <si>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</si>
  <si>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</si>
  <si>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</si>
  <si>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</si>
  <si>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</si>
  <si>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</si>
  <si>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</si>
  <si>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</si>
  <si>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</si>
  <si>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</si>
  <si>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</si>
  <si>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</si>
  <si>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</si>
  <si>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</si>
  <si>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</si>
  <si>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</si>
  <si>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</si>
  <si>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</si>
  <si>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</si>
  <si>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</si>
  <si>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</si>
  <si>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</si>
  <si>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</si>
  <si>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</si>
  <si>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</si>
  <si>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</si>
  <si>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</si>
  <si>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</si>
  <si>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</si>
  <si>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</si>
  <si>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</si>
  <si>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</si>
  <si>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</si>
  <si>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</si>
  <si>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</si>
  <si>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</si>
  <si>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</si>
  <si>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</si>
  <si>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</si>
  <si>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</si>
  <si>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</si>
  <si>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</si>
  <si>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</si>
  <si>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</si>
  <si>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</si>
  <si>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</si>
  <si>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</si>
  <si>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</si>
  <si>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</si>
  <si>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</si>
  <si>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</si>
  <si>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</si>
  <si>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</si>
  <si>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</si>
  <si>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</si>
  <si>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</si>
  <si>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</si>
  <si>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</si>
  <si>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</si>
  <si>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</si>
  <si>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</si>
  <si>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</si>
  <si>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</si>
  <si>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</si>
  <si>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</si>
  <si>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</si>
  <si>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</si>
  <si>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</si>
  <si>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</si>
  <si>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</si>
  <si>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</si>
  <si>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</si>
  <si>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</si>
  <si>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</si>
  <si>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</si>
  <si>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</si>
  <si>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</si>
  <si>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</si>
  <si>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</si>
  <si>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</si>
  <si>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</si>
  <si>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</si>
  <si>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</si>
  <si>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</si>
  <si>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</si>
  <si>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</si>
  <si>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</si>
  <si>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</si>
  <si>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</si>
  <si>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</si>
  <si>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</si>
  <si>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</si>
  <si>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</si>
  <si>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</si>
  <si>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</si>
  <si>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</si>
  <si>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</si>
  <si>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</si>
  <si>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</si>
  <si>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</si>
  <si>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</si>
  <si>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</si>
  <si>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</si>
  <si>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</si>
  <si>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</si>
  <si>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</si>
  <si>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</si>
  <si>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</si>
  <si>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</si>
  <si>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</si>
  <si>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</si>
  <si>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</si>
  <si>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</si>
  <si>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</si>
  <si>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</si>
  <si>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</si>
  <si>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</si>
  <si>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</si>
  <si>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</si>
  <si>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</si>
  <si>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</si>
  <si>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</si>
  <si>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</si>
  <si>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</si>
  <si>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</si>
  <si>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</si>
  <si>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</si>
  <si>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</si>
  <si>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</si>
  <si>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</si>
  <si>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</si>
  <si>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</si>
  <si>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</si>
  <si>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</si>
  <si>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</si>
  <si>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</si>
  <si>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</si>
  <si>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</si>
  <si>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</si>
  <si>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</si>
  <si>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</si>
  <si>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</si>
  <si>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</si>
  <si>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</si>
  <si>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</si>
  <si>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</si>
  <si>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</si>
  <si>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</si>
  <si>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</si>
  <si>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</si>
  <si>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</si>
  <si>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</si>
  <si>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</si>
  <si>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</si>
  <si>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</si>
  <si>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</si>
  <si>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</si>
  <si>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</si>
  <si>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</si>
  <si>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</si>
  <si>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</si>
  <si>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</si>
  <si>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</si>
  <si>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</si>
  <si>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</si>
  <si>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</si>
  <si>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</si>
  <si>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</si>
  <si>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</si>
  <si>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</si>
  <si>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</si>
  <si>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</si>
  <si>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</si>
  <si>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</si>
  <si>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</si>
  <si>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</si>
  <si>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</si>
  <si>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</si>
  <si>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</si>
  <si>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</si>
  <si>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</si>
  <si>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</si>
  <si>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</si>
  <si>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</si>
  <si>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</si>
  <si>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</si>
  <si>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</si>
  <si>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</si>
  <si>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</si>
  <si>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</si>
  <si>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</si>
  <si>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</si>
  <si>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</si>
  <si>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</si>
  <si>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</si>
  <si>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</si>
  <si>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</si>
  <si>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</si>
  <si>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</si>
  <si>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</si>
  <si>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</si>
  <si>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</si>
  <si>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</si>
  <si>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</si>
  <si>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</si>
  <si>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</si>
  <si>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</si>
  <si>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</si>
  <si>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</si>
  <si>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</si>
  <si>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</si>
  <si>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</si>
  <si>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</si>
  <si>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</si>
  <si>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</si>
  <si>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</si>
  <si>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</si>
  <si>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</si>
  <si>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</si>
  <si>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</si>
  <si>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</si>
  <si>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</si>
  <si>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</si>
  <si>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</si>
  <si>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</si>
  <si>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</si>
  <si>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</si>
  <si>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</si>
  <si>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</si>
  <si>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</si>
  <si>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</si>
  <si>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</si>
  <si>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</si>
  <si>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</si>
  <si>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</si>
  <si>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</si>
  <si>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</si>
  <si>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</si>
  <si>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</si>
  <si>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</si>
  <si>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</si>
  <si>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</si>
  <si>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</si>
  <si>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</si>
  <si>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</si>
  <si>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</si>
  <si>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</si>
  <si>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</si>
  <si>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</si>
  <si>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</si>
  <si>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</si>
  <si>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</si>
  <si>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</si>
  <si>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</si>
  <si>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</si>
  <si>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</si>
  <si>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</si>
  <si>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</si>
  <si>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</si>
  <si>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</si>
  <si>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</si>
  <si>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</si>
  <si>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</si>
  <si>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</si>
  <si>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</si>
  <si>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</si>
  <si>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</si>
  <si>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</si>
  <si>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</si>
  <si>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</si>
  <si>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</si>
  <si>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</si>
  <si>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</si>
  <si>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</si>
  <si>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</si>
  <si>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</si>
  <si>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</si>
  <si>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</si>
  <si>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</si>
  <si>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</si>
  <si>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</si>
  <si>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</si>
  <si>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</si>
  <si>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</si>
  <si>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</si>
  <si>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</si>
  <si>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</si>
  <si>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</si>
  <si>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</si>
  <si>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</si>
  <si>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</si>
  <si>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</si>
  <si>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</si>
  <si>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</si>
  <si>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</si>
  <si>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</si>
  <si>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</si>
  <si>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</si>
  <si>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</si>
  <si>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</si>
  <si>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</si>
  <si>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</si>
  <si>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</si>
  <si>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</si>
  <si>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</si>
  <si>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</si>
  <si>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</si>
  <si>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</si>
  <si>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</si>
  <si>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</si>
  <si>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</si>
  <si>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</si>
  <si>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</si>
  <si>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</si>
  <si>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</si>
  <si>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</si>
  <si>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</si>
  <si>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</si>
  <si>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</si>
  <si>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</si>
  <si>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</si>
  <si>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</si>
  <si>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</si>
  <si>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</si>
  <si>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</si>
  <si>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</si>
  <si>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</si>
  <si>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</si>
  <si>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</si>
  <si>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</si>
  <si>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</si>
  <si>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</si>
  <si>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</si>
  <si>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</si>
  <si>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</si>
  <si>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</si>
  <si>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</si>
  <si>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</si>
  <si>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</si>
  <si>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</si>
  <si>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</si>
  <si>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</si>
  <si>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</si>
  <si>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</si>
  <si>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</si>
  <si>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</si>
  <si>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</si>
  <si>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</si>
  <si>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</si>
  <si>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</si>
  <si>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</si>
  <si>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</si>
  <si>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</si>
  <si>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</si>
  <si>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</si>
  <si>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</si>
  <si>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</si>
  <si>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</si>
  <si>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</si>
  <si>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</si>
  <si>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</si>
  <si>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</si>
  <si>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</si>
  <si>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</si>
  <si>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</si>
  <si>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</si>
  <si>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</si>
  <si>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</si>
  <si>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</si>
  <si>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</si>
  <si>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</si>
  <si>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</si>
  <si>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</si>
  <si>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</si>
  <si>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</si>
  <si>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</si>
  <si>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</si>
  <si>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</si>
  <si>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</si>
  <si>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</si>
  <si>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</si>
  <si>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</si>
  <si>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</si>
  <si>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</si>
  <si>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</si>
  <si>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</si>
  <si>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</si>
  <si>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</si>
  <si>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</si>
  <si>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</si>
  <si>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</si>
  <si>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</si>
  <si>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</si>
  <si>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</si>
  <si>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</si>
  <si>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</si>
  <si>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</si>
  <si>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</si>
  <si>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</si>
  <si>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</si>
  <si>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</si>
  <si>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</si>
  <si>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</si>
  <si>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</si>
  <si>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</si>
  <si>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</si>
  <si>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</si>
  <si>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</si>
  <si>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</si>
  <si>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</si>
  <si>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</si>
  <si>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</si>
  <si>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</si>
  <si>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</si>
  <si>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</si>
  <si>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</si>
  <si>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</si>
  <si>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</si>
  <si>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</si>
  <si>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</si>
  <si>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</si>
  <si>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</si>
  <si>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</si>
  <si>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</si>
  <si>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</si>
  <si>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</si>
  <si>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</si>
  <si>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</si>
  <si>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</si>
  <si>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</si>
  <si>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</si>
  <si>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</si>
  <si>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</si>
  <si>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</si>
  <si>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</si>
  <si>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</si>
  <si>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</si>
  <si>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</si>
  <si>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</si>
  <si>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</si>
  <si>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</si>
  <si>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</si>
  <si>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</si>
  <si>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</si>
  <si>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</si>
  <si>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</si>
  <si>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</si>
  <si>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</si>
  <si>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</si>
  <si>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</si>
  <si>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</si>
  <si>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</si>
  <si>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</si>
  <si>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</si>
  <si>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</si>
  <si>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</si>
  <si>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</si>
  <si>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</si>
  <si>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</si>
  <si>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</si>
  <si>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</si>
  <si>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</si>
  <si>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</si>
  <si>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</si>
  <si>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</si>
  <si>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</si>
  <si>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</si>
  <si>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</si>
  <si>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</si>
  <si>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</si>
  <si>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</si>
  <si>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</si>
  <si>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</si>
  <si>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</si>
  <si>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</si>
  <si>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</si>
  <si>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</si>
  <si>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</si>
  <si>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</si>
  <si>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</si>
  <si>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</si>
  <si>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</si>
  <si>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</si>
  <si>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</si>
  <si>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</si>
  <si>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</si>
  <si>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</si>
  <si>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</si>
  <si>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</si>
  <si>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</si>
  <si>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</si>
  <si>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</si>
  <si>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</si>
  <si>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</si>
  <si>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</si>
  <si>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</si>
  <si>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</si>
  <si>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</si>
  <si>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</si>
  <si>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</si>
  <si>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</si>
  <si>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</si>
  <si>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</si>
  <si>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</si>
  <si>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</si>
  <si>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</si>
  <si>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</si>
  <si>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</si>
  <si>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</si>
  <si>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</si>
  <si>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</si>
  <si>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</si>
  <si>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</si>
  <si>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</si>
  <si>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</si>
  <si>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</si>
  <si>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</si>
  <si>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</si>
  <si>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</si>
  <si>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</si>
  <si>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</si>
  <si>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</si>
  <si>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</si>
  <si>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</si>
  <si>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</si>
  <si>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</si>
  <si>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</si>
  <si>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</si>
  <si>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</si>
  <si>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</si>
  <si>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</si>
  <si>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</si>
  <si>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</si>
  <si>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</si>
  <si>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</si>
  <si>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</si>
  <si>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</si>
  <si>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</si>
  <si>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</si>
  <si>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</si>
  <si>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</si>
  <si>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</si>
  <si>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</si>
  <si>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</si>
  <si>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</si>
  <si>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</si>
  <si>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</si>
  <si>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</si>
  <si>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</si>
  <si>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</si>
  <si>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</si>
  <si>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</si>
  <si>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</si>
  <si>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</si>
  <si>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</si>
  <si>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</si>
  <si>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</si>
  <si>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</si>
  <si>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</si>
  <si>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</si>
  <si>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</si>
  <si>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</si>
  <si>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</si>
  <si>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</si>
  <si>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</si>
  <si>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</si>
  <si>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</si>
  <si>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</si>
  <si>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</si>
  <si>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</si>
  <si>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</si>
  <si>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</si>
  <si>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</si>
  <si>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</si>
  <si>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</si>
  <si>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</si>
  <si>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</si>
  <si>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</si>
  <si>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</si>
  <si>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</si>
  <si>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</si>
  <si>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</si>
  <si>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</si>
  <si>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</si>
  <si>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</si>
  <si>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</si>
  <si>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</si>
  <si>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</si>
  <si>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</si>
  <si>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</si>
  <si>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</si>
  <si>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</si>
  <si>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</si>
  <si>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</si>
  <si>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</si>
  <si>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</si>
  <si>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</si>
  <si>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</si>
  <si>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</si>
  <si>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</si>
  <si>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</si>
  <si>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</si>
  <si>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</si>
  <si>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</si>
  <si>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</si>
  <si>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</si>
  <si>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</si>
  <si>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</si>
  <si>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</si>
  <si>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</si>
  <si>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</si>
  <si>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</si>
  <si>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</si>
  <si>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</si>
  <si>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</si>
  <si>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</si>
  <si>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</si>
  <si>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</si>
  <si>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</si>
  <si>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</si>
  <si>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</si>
  <si>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</si>
  <si>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</si>
  <si>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</si>
  <si>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</si>
  <si>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</si>
  <si>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</si>
  <si>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</si>
  <si>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</si>
  <si>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</si>
  <si>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</si>
  <si>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</si>
  <si>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</si>
  <si>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</si>
  <si>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</si>
  <si>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</si>
  <si>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</si>
  <si>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</si>
  <si>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</si>
  <si>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</si>
  <si>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</si>
  <si>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</si>
  <si>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</si>
  <si>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</si>
  <si>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</si>
  <si>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</si>
  <si>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</si>
  <si>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</si>
  <si>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</si>
  <si>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</si>
  <si>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</si>
  <si>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</si>
  <si>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</si>
  <si>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</si>
  <si>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</si>
  <si>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</si>
  <si>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</si>
  <si>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</si>
  <si>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</si>
  <si>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</si>
  <si>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</si>
  <si>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</si>
  <si>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</si>
  <si>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</si>
  <si>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</si>
  <si>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</si>
  <si>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</si>
  <si>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</si>
  <si>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</si>
  <si>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</si>
  <si>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</si>
  <si>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</si>
  <si>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</si>
  <si>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</si>
  <si>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</si>
  <si>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</si>
  <si>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</si>
  <si>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</si>
  <si>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</si>
  <si>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</si>
  <si>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</si>
  <si>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</si>
  <si>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</si>
  <si>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</si>
  <si>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</si>
  <si>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</si>
  <si>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</si>
  <si>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</si>
  <si>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</si>
  <si>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</si>
  <si>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</si>
  <si>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</si>
  <si>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</si>
  <si>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</si>
  <si>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</si>
  <si>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</si>
  <si>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</si>
  <si>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</si>
  <si>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</si>
  <si>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</si>
  <si>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</si>
  <si>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</si>
  <si>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</si>
  <si>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</si>
  <si>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</si>
  <si>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</si>
  <si>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</si>
  <si>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</si>
  <si>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</si>
  <si>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</si>
  <si>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</si>
  <si>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</si>
  <si>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</si>
  <si>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</si>
  <si>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</si>
  <si>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</si>
  <si>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</si>
  <si>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</si>
  <si>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</si>
  <si>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</si>
  <si>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</si>
  <si>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</si>
  <si>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</si>
  <si>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</si>
  <si>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</si>
  <si>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</si>
  <si>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</si>
  <si>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</si>
  <si>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</si>
  <si>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</si>
  <si>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</si>
  <si>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</si>
  <si>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</si>
  <si>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</si>
  <si>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</si>
  <si>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</si>
  <si>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</si>
  <si>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</si>
  <si>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</si>
  <si>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</si>
  <si>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</si>
  <si>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</si>
  <si>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</si>
  <si>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</si>
  <si>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</si>
  <si>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</si>
  <si>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</si>
  <si>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</si>
  <si>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</si>
  <si>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</si>
  <si>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</si>
  <si>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</si>
  <si>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</si>
  <si>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</si>
  <si>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</si>
  <si>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</si>
  <si>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</si>
  <si>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</si>
  <si>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</si>
  <si>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</si>
  <si>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</si>
  <si>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</si>
  <si>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</si>
  <si>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</si>
  <si>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</si>
  <si>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</si>
  <si>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</si>
  <si>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</si>
  <si>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</si>
  <si>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</si>
  <si>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</si>
  <si>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</si>
  <si>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</si>
  <si>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</si>
  <si>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</si>
  <si>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</si>
  <si>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</si>
  <si>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</si>
  <si>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</si>
  <si>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</si>
  <si>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</si>
  <si>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</si>
  <si>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</si>
  <si>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</si>
  <si>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</si>
  <si>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</si>
  <si>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</si>
  <si>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</si>
  <si>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</si>
  <si>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</si>
  <si>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</si>
  <si>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</si>
  <si>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</si>
  <si>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</si>
  <si>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</si>
  <si>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</si>
  <si>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</si>
  <si>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</si>
  <si>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</si>
  <si>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</si>
  <si>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</si>
  <si>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</si>
  <si>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</si>
  <si>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</si>
  <si>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</si>
  <si>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</si>
  <si>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</si>
  <si>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</si>
  <si>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</si>
  <si>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</si>
  <si>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</si>
  <si>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</si>
  <si>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</si>
  <si>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</si>
  <si>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</si>
  <si>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</si>
  <si>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</si>
  <si>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</si>
  <si>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</si>
  <si>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</si>
  <si>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</si>
  <si>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</si>
  <si>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</si>
  <si>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</si>
  <si>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</si>
  <si>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</si>
  <si>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</si>
  <si>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</si>
  <si>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</si>
  <si>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</si>
  <si>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</si>
  <si>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</si>
  <si>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</si>
  <si>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</si>
  <si>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</si>
  <si>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</si>
  <si>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</si>
  <si>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</si>
  <si>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</si>
  <si>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</si>
  <si>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</si>
  <si>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</si>
  <si>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</si>
  <si>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</si>
  <si>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</si>
  <si>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</si>
  <si>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</si>
  <si>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</si>
  <si>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</si>
  <si>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</si>
  <si>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</si>
  <si>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</si>
  <si>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</si>
  <si>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</si>
  <si>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</si>
  <si>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</si>
  <si>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</si>
  <si>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</si>
  <si>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</si>
  <si>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</si>
  <si>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</si>
  <si>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</si>
  <si>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</si>
  <si>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</si>
  <si>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</si>
  <si>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</si>
  <si>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</si>
  <si>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</si>
  <si>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</si>
  <si>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</si>
  <si>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</si>
  <si>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</si>
  <si>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</si>
  <si>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</si>
  <si>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</si>
  <si>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</si>
  <si>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</si>
  <si>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</si>
  <si>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</si>
  <si>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</si>
  <si>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</si>
  <si>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</si>
  <si>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</si>
  <si>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</si>
  <si>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</si>
  <si>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</si>
  <si>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</si>
  <si>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</si>
  <si>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</si>
  <si>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</si>
  <si>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</si>
  <si>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</si>
  <si>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</si>
  <si>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</si>
  <si>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</si>
  <si>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</si>
  <si>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</si>
  <si>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</si>
  <si>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</si>
  <si>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</si>
  <si>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</si>
  <si>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</si>
  <si>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</si>
  <si>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</si>
  <si>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</si>
  <si>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</si>
  <si>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</si>
  <si>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</si>
  <si>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</si>
  <si>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</si>
  <si>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</si>
  <si>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</si>
  <si>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</si>
  <si>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</si>
  <si>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</si>
  <si>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</si>
  <si>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</si>
  <si>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</si>
  <si>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</si>
  <si>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</si>
  <si>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</si>
  <si>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</si>
  <si>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</si>
  <si>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</si>
  <si>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</si>
  <si>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</si>
  <si>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</si>
  <si>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</si>
  <si>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</si>
  <si>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</si>
  <si>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</si>
  <si>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</si>
  <si>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</si>
  <si>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</si>
  <si>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</si>
  <si>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</si>
  <si>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</si>
  <si>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</si>
  <si>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</si>
  <si>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</si>
  <si>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</si>
  <si>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</si>
  <si>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</si>
  <si>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</si>
  <si>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</si>
  <si>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</si>
  <si>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</si>
  <si>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</si>
  <si>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</si>
  <si>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</si>
  <si>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</si>
  <si>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</si>
  <si>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</si>
  <si>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</si>
  <si>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</si>
  <si>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</si>
  <si>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</si>
  <si>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</si>
  <si>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</si>
  <si>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</si>
  <si>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</si>
  <si>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</si>
  <si>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</si>
  <si>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</si>
  <si>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</si>
  <si>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</si>
  <si>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</si>
  <si>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</si>
  <si>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</si>
  <si>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</si>
  <si>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</si>
  <si>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</si>
  <si>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</si>
  <si>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</si>
  <si>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</si>
  <si>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</si>
  <si>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</si>
  <si>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</si>
  <si>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</si>
  <si>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</si>
  <si>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</si>
  <si>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</si>
  <si>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</si>
  <si>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</si>
  <si>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</si>
  <si>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</si>
  <si>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</si>
  <si>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</si>
  <si>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</si>
  <si>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</si>
  <si>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</si>
  <si>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</si>
  <si>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</si>
  <si>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</si>
  <si>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</si>
  <si>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</si>
  <si>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</si>
  <si>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</si>
  <si>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</si>
  <si>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</si>
  <si>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</si>
  <si>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</si>
  <si>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</si>
  <si>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</si>
  <si>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</si>
  <si>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</si>
  <si>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</si>
  <si>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</si>
  <si>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</si>
  <si>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</si>
  <si>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</si>
  <si>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</si>
  <si>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</si>
  <si>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</si>
  <si>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</si>
  <si>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</si>
  <si>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</si>
  <si>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</si>
  <si>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</si>
  <si>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</si>
  <si>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</si>
  <si>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</si>
  <si>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</si>
  <si>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</si>
  <si>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</si>
  <si>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</si>
  <si>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</si>
  <si>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</si>
  <si>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</si>
  <si>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</si>
  <si>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</si>
  <si>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</si>
  <si>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</si>
  <si>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</si>
  <si>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</si>
  <si>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</si>
  <si>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</si>
  <si>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</si>
  <si>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</si>
  <si>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</si>
  <si>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</si>
  <si>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</si>
  <si>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</si>
  <si>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</si>
  <si>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</si>
  <si>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</si>
  <si>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</si>
  <si>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</si>
  <si>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</si>
  <si>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</si>
  <si>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</si>
  <si>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</si>
  <si>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</si>
  <si>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</si>
  <si>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</si>
  <si>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</si>
  <si>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</si>
  <si>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</si>
  <si>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</si>
  <si>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</si>
  <si>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</si>
  <si>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</si>
  <si>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</si>
  <si>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</si>
  <si>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</si>
  <si>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</si>
  <si>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</si>
  <si>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</si>
  <si>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</si>
  <si>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</si>
  <si>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</si>
  <si>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</si>
  <si>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</si>
  <si>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</si>
  <si>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</si>
  <si>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</si>
  <si>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</si>
  <si>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</si>
  <si>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</si>
  <si>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</si>
  <si>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</si>
  <si>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</si>
  <si>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</si>
  <si>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</si>
  <si>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</si>
  <si>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</si>
  <si>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</si>
  <si>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</si>
  <si>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</si>
  <si>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</si>
  <si>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</si>
  <si>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</si>
  <si>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</si>
  <si>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</si>
  <si>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</si>
  <si>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</si>
  <si>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</si>
  <si>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</si>
  <si>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</si>
  <si>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</si>
  <si>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</si>
  <si>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</si>
  <si>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</si>
  <si>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</si>
  <si>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</si>
  <si>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</si>
  <si>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</si>
  <si>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</si>
  <si>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</si>
  <si>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</si>
  <si>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</si>
  <si>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</si>
  <si>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</si>
  <si>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</si>
  <si>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</si>
  <si>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</si>
  <si>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</si>
  <si>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</si>
  <si>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</si>
  <si>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</si>
  <si>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</si>
  <si>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</si>
  <si>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</si>
  <si>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</si>
  <si>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</si>
  <si>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</si>
  <si>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</si>
  <si>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</si>
  <si>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</si>
  <si>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</si>
  <si>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</si>
  <si>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</si>
  <si>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</si>
  <si>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</si>
  <si>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</si>
  <si>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</si>
  <si>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</si>
  <si>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</si>
  <si>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</si>
  <si>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</si>
  <si>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</si>
  <si>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</si>
  <si>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</si>
  <si>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</si>
  <si>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</si>
  <si>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</si>
  <si>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</si>
  <si>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</si>
  <si>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</si>
  <si>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</si>
  <si>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</si>
  <si>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</si>
  <si>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</si>
  <si>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</si>
  <si>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</si>
  <si>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</si>
  <si>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</si>
  <si>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</si>
  <si>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</si>
  <si>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</si>
  <si>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</si>
  <si>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</si>
  <si>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</si>
  <si>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</si>
  <si>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</si>
  <si>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</si>
  <si>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</si>
  <si>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</si>
  <si>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</si>
  <si>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</si>
  <si>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</si>
  <si>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</si>
  <si>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</si>
  <si>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</si>
  <si>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</si>
  <si>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</si>
  <si>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</si>
  <si>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</si>
  <si>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</si>
  <si>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</si>
  <si>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</si>
  <si>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</si>
  <si>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</si>
  <si>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</si>
  <si>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</si>
  <si>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</si>
  <si>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</si>
  <si>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</si>
  <si>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</si>
  <si>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</si>
  <si>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</si>
  <si>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</si>
  <si>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</si>
  <si>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</si>
  <si>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</si>
  <si>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</si>
  <si>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</si>
  <si>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</si>
  <si>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</si>
  <si>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</si>
  <si>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</si>
  <si>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</si>
  <si>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</si>
  <si>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</si>
  <si>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</si>
  <si>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</si>
  <si>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</si>
  <si>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</si>
  <si>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</si>
  <si>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</si>
  <si>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</si>
  <si>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</si>
  <si>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</si>
  <si>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</si>
  <si>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</si>
  <si>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</si>
  <si>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</si>
  <si>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</si>
  <si>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</si>
  <si>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</si>
  <si>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</si>
  <si>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</si>
  <si>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</si>
  <si>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</si>
  <si>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</si>
  <si>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</si>
  <si>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</si>
  <si>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</si>
  <si>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</si>
  <si>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</si>
  <si>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</si>
  <si>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</si>
  <si>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</si>
  <si>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</si>
  <si>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</si>
  <si>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</si>
  <si>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</si>
  <si>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</si>
  <si>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</si>
  <si>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</si>
  <si>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</si>
  <si>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</si>
  <si>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</si>
  <si>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</si>
  <si>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</si>
  <si>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</si>
  <si>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</si>
  <si>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</si>
  <si>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</si>
  <si>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</si>
  <si>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</si>
  <si>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</si>
  <si>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</si>
  <si>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</si>
  <si>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</si>
  <si>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</si>
  <si>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</si>
  <si>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</si>
  <si>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</si>
  <si>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</si>
  <si>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</si>
  <si>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</si>
  <si>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</si>
  <si>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</si>
  <si>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</si>
  <si>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</si>
  <si>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</si>
  <si>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</si>
  <si>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</si>
  <si>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</si>
  <si>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</si>
  <si>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</si>
  <si>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</si>
  <si>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</si>
  <si>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</si>
  <si>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</si>
  <si>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</si>
  <si>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</si>
  <si>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</si>
  <si>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</si>
  <si>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</si>
  <si>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</si>
  <si>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</si>
  <si>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</si>
  <si>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</si>
  <si>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</si>
  <si>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</si>
  <si>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</si>
  <si>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</si>
  <si>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</si>
  <si>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</si>
  <si>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</si>
  <si>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</si>
  <si>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</si>
  <si>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</si>
  <si>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</si>
  <si>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</si>
  <si>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</si>
  <si>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</si>
  <si>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</si>
  <si>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</si>
  <si>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</si>
  <si>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</si>
  <si>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</si>
  <si>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</si>
  <si>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</si>
  <si>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</si>
  <si>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</si>
  <si>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</si>
  <si>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</si>
  <si>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</si>
  <si>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</si>
  <si>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</si>
  <si>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</si>
  <si>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</si>
  <si>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</si>
  <si>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</si>
  <si>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</si>
  <si>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</si>
  <si>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</si>
  <si>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</si>
  <si>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</si>
  <si>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</si>
  <si>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</si>
  <si>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</si>
  <si>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</si>
  <si>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</si>
  <si>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</si>
  <si>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</si>
  <si>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</si>
  <si>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</si>
  <si>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</si>
  <si>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</si>
  <si>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</si>
  <si>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</si>
  <si>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</si>
  <si>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</si>
  <si>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</si>
  <si>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</si>
  <si>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</si>
  <si>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</si>
  <si>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</si>
  <si>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</si>
  <si>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</si>
  <si>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</si>
  <si>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</si>
  <si>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</si>
  <si>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</si>
  <si>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</si>
  <si>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</si>
  <si>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</si>
  <si>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</si>
  <si>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</si>
  <si>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</si>
  <si>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</si>
  <si>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</si>
  <si>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</si>
  <si>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</si>
  <si>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</si>
  <si>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</si>
  <si>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</si>
  <si>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</si>
  <si>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</si>
  <si>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</si>
  <si>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</si>
  <si>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</si>
  <si>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</si>
  <si>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</si>
  <si>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</si>
  <si>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</si>
  <si>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</si>
  <si>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</si>
  <si>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</si>
  <si>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</si>
  <si>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</si>
  <si>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</si>
  <si>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</si>
  <si>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</si>
  <si>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</si>
  <si>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</si>
  <si>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</si>
  <si>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</si>
  <si>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</si>
  <si>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</si>
  <si>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</si>
  <si>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</si>
  <si>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</si>
  <si>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</si>
  <si>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</si>
  <si>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</si>
  <si>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</si>
  <si>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</si>
  <si>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</si>
  <si>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</si>
  <si>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</si>
  <si>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</si>
  <si>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</si>
  <si>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</si>
  <si>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</si>
  <si>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</si>
  <si>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</si>
  <si>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</si>
  <si>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</si>
  <si>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</si>
  <si>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</si>
  <si>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</si>
  <si>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</si>
  <si>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</si>
  <si>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</si>
  <si>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</si>
  <si>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</si>
  <si>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</si>
  <si>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</si>
  <si>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</si>
  <si>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</si>
  <si>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</si>
  <si>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</si>
  <si>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</si>
  <si>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</si>
  <si>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</si>
  <si>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</si>
  <si>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</si>
  <si>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</si>
  <si>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</si>
  <si>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</si>
  <si>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</si>
  <si>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</si>
  <si>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</si>
  <si>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</si>
  <si>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</si>
  <si>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</si>
  <si>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</si>
  <si>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</si>
  <si>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</si>
  <si>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</si>
  <si>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</si>
  <si>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</si>
  <si>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</si>
  <si>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</si>
  <si>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</si>
  <si>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</si>
  <si>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</si>
  <si>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</si>
  <si>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</si>
  <si>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</si>
  <si>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</si>
  <si>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</si>
  <si>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</si>
  <si>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</si>
  <si>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</si>
  <si>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</si>
  <si>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</si>
  <si>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</si>
  <si>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</si>
  <si>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</si>
  <si>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</si>
  <si>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</si>
  <si>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</si>
  <si>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</si>
  <si>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</si>
  <si>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</si>
  <si>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</si>
  <si>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</si>
  <si>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</si>
  <si>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</si>
  <si>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</si>
  <si>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</si>
  <si>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</si>
  <si>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</si>
  <si>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</si>
  <si>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</si>
  <si>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</si>
  <si>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</si>
  <si>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</si>
  <si>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</si>
  <si>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</si>
  <si>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</si>
  <si>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</si>
  <si>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</si>
  <si>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</si>
  <si>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</si>
  <si>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</si>
  <si>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</si>
  <si>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</si>
  <si>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</si>
  <si>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</si>
  <si>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</si>
  <si>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</si>
  <si>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</si>
  <si>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</si>
  <si>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</si>
  <si>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</si>
  <si>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</si>
  <si>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</si>
  <si>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</si>
  <si>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</si>
  <si>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</si>
  <si>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</si>
  <si>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</si>
  <si>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</si>
  <si>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</si>
  <si>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</si>
  <si>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</si>
  <si>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</si>
  <si>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</si>
  <si>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</si>
  <si>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</si>
  <si>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</si>
  <si>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</si>
  <si>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</si>
  <si>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</si>
  <si>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</si>
  <si>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</si>
  <si>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</si>
  <si>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</si>
  <si>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</si>
  <si>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</si>
  <si>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</si>
  <si>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</si>
  <si>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</si>
  <si>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</si>
  <si>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</si>
  <si>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</si>
  <si>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</si>
  <si>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</si>
  <si>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</si>
  <si>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</si>
  <si>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</si>
  <si>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</si>
  <si>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</si>
  <si>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</si>
  <si>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</si>
  <si>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</si>
  <si>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</si>
  <si>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</si>
  <si>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</si>
  <si>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</si>
  <si>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</si>
  <si>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</si>
  <si>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</si>
  <si>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</si>
  <si>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</si>
  <si>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</si>
  <si>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</si>
  <si>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</si>
  <si>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</si>
  <si>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</si>
  <si>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</si>
  <si>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</si>
  <si>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</si>
  <si>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</si>
  <si>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</si>
  <si>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</si>
  <si>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</si>
  <si>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</si>
  <si>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</si>
  <si>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</si>
  <si>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</si>
  <si>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</si>
  <si>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</si>
  <si>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</si>
  <si>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</si>
  <si>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</si>
  <si>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</si>
  <si>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</si>
  <si>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</si>
  <si>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</si>
  <si>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</si>
  <si>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</si>
  <si>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</si>
  <si>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</si>
  <si>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</si>
  <si>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</si>
  <si>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</si>
  <si>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</si>
  <si>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</si>
  <si>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</si>
  <si>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</si>
  <si>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</si>
  <si>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</si>
  <si>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</si>
  <si>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</si>
  <si>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</si>
  <si>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</si>
  <si>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</si>
  <si>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</si>
  <si>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</si>
  <si>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</si>
  <si>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</si>
  <si>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</si>
  <si>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</si>
  <si>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</si>
  <si>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</si>
  <si>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</si>
  <si>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</si>
  <si>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</si>
  <si>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</si>
  <si>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</si>
  <si>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</si>
  <si>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</si>
  <si>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</si>
  <si>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</si>
  <si>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</si>
  <si>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</si>
  <si>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</si>
  <si>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</si>
  <si>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</si>
  <si>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</si>
  <si>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</si>
  <si>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</si>
  <si>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</si>
  <si>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</si>
  <si>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</si>
  <si>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</si>
  <si>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</si>
  <si>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</si>
  <si>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</si>
  <si>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</si>
  <si>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</si>
  <si>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</si>
  <si>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</si>
  <si>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</si>
  <si>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</si>
  <si>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</si>
  <si>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</si>
  <si>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</si>
  <si>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</si>
  <si>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</si>
  <si>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</si>
  <si>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</si>
  <si>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</si>
  <si>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</si>
  <si>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</si>
  <si>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</si>
  <si>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</si>
  <si>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</si>
  <si>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</si>
  <si>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</si>
  <si>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</si>
  <si>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</si>
  <si>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</si>
  <si>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</si>
  <si>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</si>
  <si>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</si>
  <si>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</si>
  <si>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</si>
  <si>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</si>
  <si>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</si>
  <si>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</si>
  <si>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</si>
  <si>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</si>
  <si>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</si>
  <si>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</si>
  <si>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</si>
  <si>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</si>
  <si>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</si>
  <si>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</si>
  <si>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</si>
  <si>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</si>
  <si>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</si>
  <si>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</si>
  <si>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</si>
  <si>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</si>
  <si>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</si>
  <si>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</si>
  <si>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</si>
  <si>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</si>
  <si>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</si>
  <si>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</si>
  <si>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</si>
  <si>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</si>
  <si>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</si>
  <si>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</si>
  <si>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</si>
  <si>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</si>
  <si>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</si>
  <si>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</si>
  <si>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</si>
  <si>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</si>
  <si>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</si>
  <si>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</si>
  <si>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</si>
  <si>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</si>
  <si>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</si>
  <si>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</si>
  <si>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</si>
  <si>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</si>
  <si>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</si>
  <si>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</si>
  <si>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</si>
  <si>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</si>
  <si>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</si>
  <si>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</si>
  <si>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</si>
  <si>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</si>
  <si>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</si>
  <si>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</si>
  <si>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</si>
  <si>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</si>
  <si>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</si>
  <si>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</si>
  <si>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</si>
  <si>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</si>
  <si>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</si>
  <si>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</si>
  <si>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</si>
  <si>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</si>
  <si>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</si>
  <si>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</si>
  <si>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</si>
  <si>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</si>
  <si>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</si>
  <si>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</si>
  <si>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</si>
  <si>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</si>
  <si>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</si>
  <si>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</si>
  <si>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</si>
  <si>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</si>
  <si>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</si>
  <si>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</si>
  <si>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</si>
  <si>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</si>
  <si>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</si>
  <si>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</si>
  <si>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</si>
  <si>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</si>
  <si>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</si>
  <si>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</si>
  <si>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</si>
  <si>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</si>
  <si>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</si>
  <si>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</si>
  <si>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</si>
  <si>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</si>
  <si>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</si>
  <si>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</si>
  <si>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</si>
  <si>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</si>
  <si>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</si>
  <si>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</si>
  <si>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</si>
  <si>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</si>
  <si>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</si>
  <si>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</si>
  <si>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</si>
  <si>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</si>
  <si>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</si>
  <si>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</si>
  <si>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</si>
  <si>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</si>
  <si>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</si>
  <si>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</si>
  <si>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</si>
  <si>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</si>
  <si>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</si>
  <si>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</si>
  <si>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</si>
  <si>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</si>
  <si>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</si>
  <si>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</si>
  <si>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</si>
  <si>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</si>
  <si>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</si>
  <si>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</si>
  <si>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</si>
  <si>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</si>
  <si>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</si>
  <si>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</si>
  <si>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</si>
  <si>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</si>
  <si>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</si>
  <si>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</si>
  <si>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</si>
  <si>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</si>
  <si>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</si>
  <si>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</si>
  <si>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</si>
  <si>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</si>
  <si>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</si>
  <si>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</si>
  <si>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</si>
  <si>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</si>
  <si>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</si>
  <si>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</si>
  <si>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</si>
  <si>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</si>
  <si>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</si>
  <si>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</si>
  <si>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</si>
  <si>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</si>
  <si>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</si>
  <si>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</si>
  <si>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</si>
  <si>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</si>
  <si>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</si>
  <si>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</si>
  <si>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</si>
  <si>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</si>
  <si>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</si>
  <si>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</si>
  <si>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</si>
  <si>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</si>
  <si>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</si>
  <si>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</si>
  <si>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</si>
  <si>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</si>
  <si>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</si>
  <si>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</si>
  <si>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</si>
  <si>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</si>
  <si>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</si>
  <si>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</si>
  <si>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</si>
  <si>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</si>
  <si>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</si>
  <si>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</si>
  <si>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</si>
  <si>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</si>
  <si>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</si>
  <si>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</si>
  <si>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</si>
  <si>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</si>
  <si>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</si>
  <si>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</si>
  <si>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</si>
  <si>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</si>
  <si>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</si>
  <si>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</si>
  <si>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</si>
  <si>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</si>
  <si>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</si>
  <si>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</si>
  <si>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</si>
  <si>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</si>
  <si>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</si>
  <si>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</si>
  <si>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</si>
  <si>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</si>
  <si>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</si>
  <si>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</si>
  <si>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</si>
  <si>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</si>
  <si>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</si>
  <si>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</si>
  <si>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</si>
  <si>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</si>
  <si>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</si>
  <si>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</si>
  <si>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</si>
  <si>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</si>
  <si>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</si>
  <si>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</si>
  <si>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</si>
  <si>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</si>
  <si>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</si>
  <si>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</si>
  <si>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</si>
  <si>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</si>
  <si>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</si>
  <si>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</si>
  <si>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</si>
  <si>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</si>
  <si>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</si>
  <si>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</si>
  <si>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</si>
  <si>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</si>
  <si>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</si>
  <si>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</si>
  <si>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</si>
  <si>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</si>
  <si>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</si>
  <si>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</si>
  <si>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</si>
  <si>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</si>
  <si>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</si>
  <si>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</si>
  <si>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</si>
  <si>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</si>
  <si>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</si>
  <si>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</si>
  <si>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</si>
  <si>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</si>
  <si>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</si>
  <si>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</si>
  <si>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</si>
  <si>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</si>
  <si>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</si>
  <si>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</si>
  <si>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</si>
  <si>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</si>
  <si>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</si>
  <si>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</si>
  <si>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</si>
  <si>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</si>
  <si>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</si>
  <si>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</si>
  <si>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</si>
  <si>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</si>
  <si>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</si>
  <si>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</si>
  <si>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</si>
  <si>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</si>
  <si>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</si>
  <si>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</si>
  <si>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</si>
  <si>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</si>
  <si>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</si>
  <si>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</si>
  <si>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</si>
  <si>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</si>
  <si>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</si>
  <si>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</si>
  <si>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</si>
  <si>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</si>
  <si>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</si>
  <si>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</si>
  <si>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</si>
  <si>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</si>
  <si>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</si>
  <si>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</si>
  <si>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</si>
  <si>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</si>
  <si>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</si>
  <si>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</si>
  <si>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</si>
  <si>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</si>
  <si>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</si>
  <si>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</si>
  <si>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</si>
  <si>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</si>
  <si>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</si>
  <si>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</si>
  <si>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</si>
  <si>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</si>
  <si>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</si>
  <si>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</si>
  <si>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</si>
  <si>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</si>
  <si>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</si>
  <si>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</si>
  <si>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</si>
  <si>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</si>
  <si>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</si>
  <si>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</si>
  <si>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</si>
  <si>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</si>
  <si>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</si>
  <si>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</si>
  <si>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</si>
  <si>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</si>
  <si>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</si>
  <si>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</si>
  <si>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</si>
  <si>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</si>
  <si>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</si>
  <si>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</si>
  <si>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</si>
  <si>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</si>
  <si>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</si>
  <si>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</si>
  <si>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</si>
  <si>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</si>
  <si>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</si>
  <si>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</si>
  <si>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</si>
  <si>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</si>
  <si>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</si>
  <si>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</si>
  <si>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</si>
  <si>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</si>
  <si>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</si>
  <si>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</si>
  <si>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</si>
  <si>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</si>
  <si>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</si>
  <si>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</si>
  <si>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</si>
  <si>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</si>
  <si>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</si>
  <si>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</si>
  <si>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</si>
  <si>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</si>
  <si>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</si>
  <si>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</si>
  <si>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</si>
  <si>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</si>
  <si>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</si>
  <si>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</si>
  <si>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</si>
  <si>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</si>
  <si>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</si>
  <si>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</si>
  <si>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</si>
  <si>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</si>
  <si>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</si>
  <si>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</si>
  <si>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</si>
  <si>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</si>
  <si>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</si>
  <si>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</si>
  <si>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</si>
  <si>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</si>
  <si>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</si>
  <si>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</si>
  <si>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</si>
  <si>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</si>
  <si>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</si>
  <si>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</si>
  <si>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</si>
  <si>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</si>
  <si>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</si>
  <si>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</si>
  <si>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</si>
  <si>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</si>
  <si>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</si>
  <si>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</si>
  <si>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</si>
  <si>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</si>
  <si>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</si>
  <si>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</si>
  <si>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</si>
  <si>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</si>
  <si>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</si>
  <si>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</si>
  <si>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</si>
  <si>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</si>
  <si>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</si>
  <si>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</si>
  <si>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</si>
  <si>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</si>
  <si>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</si>
  <si>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</si>
  <si>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</si>
  <si>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</si>
  <si>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</si>
  <si>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</si>
  <si>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</si>
  <si>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</si>
  <si>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</si>
  <si>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</si>
  <si>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</si>
  <si>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</si>
  <si>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</si>
  <si>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</si>
  <si>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</si>
  <si>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</si>
  <si>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</si>
  <si>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</si>
  <si>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</si>
  <si>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</si>
  <si>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</si>
  <si>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</si>
  <si>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</si>
  <si>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</si>
  <si>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</si>
  <si>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</si>
  <si>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</si>
  <si>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</si>
  <si>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</si>
  <si>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</si>
  <si>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</si>
  <si>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</si>
  <si>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</si>
  <si>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</si>
  <si>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</si>
  <si>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</si>
  <si>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</si>
  <si>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</si>
  <si>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</si>
  <si>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</si>
  <si>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</si>
  <si>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</si>
  <si>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</si>
  <si>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</si>
  <si>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</si>
  <si>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</si>
  <si>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</si>
  <si>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</si>
  <si>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</si>
  <si>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</si>
  <si>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</si>
  <si>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</si>
  <si>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</si>
  <si>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</si>
  <si>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</si>
  <si>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</si>
  <si>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</si>
  <si>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</si>
  <si>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</si>
  <si>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</si>
  <si>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</si>
  <si>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</si>
  <si>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</si>
  <si>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</si>
  <si>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</si>
  <si>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</si>
  <si>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</si>
  <si>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</si>
  <si>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</si>
  <si>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</si>
  <si>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</si>
  <si>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</si>
  <si>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</si>
  <si>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</si>
  <si>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</si>
  <si>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</si>
  <si>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</si>
  <si>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</si>
  <si>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</si>
  <si>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</si>
  <si>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</si>
  <si>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</si>
  <si>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</si>
  <si>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</si>
  <si>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</si>
  <si>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</si>
  <si>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</si>
  <si>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</si>
  <si>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</si>
  <si>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</si>
  <si>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</si>
  <si>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</si>
  <si>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</si>
  <si>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</si>
  <si>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</si>
  <si>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</si>
  <si>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</si>
  <si>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</si>
  <si>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</si>
  <si>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</si>
  <si>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</si>
  <si>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</si>
  <si>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</si>
  <si>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</si>
  <si>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</si>
  <si>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</si>
  <si>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</si>
  <si>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</si>
  <si>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</si>
  <si>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</si>
  <si>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</si>
  <si>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</si>
  <si>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</si>
  <si>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</si>
  <si>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</si>
  <si>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</si>
  <si>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</si>
  <si>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</si>
  <si>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</si>
  <si>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</si>
  <si>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</si>
  <si>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</si>
  <si>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</si>
  <si>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</si>
  <si>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</si>
  <si>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</si>
  <si>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</si>
  <si>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</si>
  <si>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</si>
  <si>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</si>
  <si>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</si>
  <si>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</si>
  <si>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</si>
  <si>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</si>
  <si>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</si>
  <si>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</si>
  <si>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</si>
  <si>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</si>
  <si>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</si>
  <si>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</si>
  <si>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</si>
  <si>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</si>
  <si>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</si>
  <si>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</si>
  <si>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</si>
  <si>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</si>
  <si>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</si>
  <si>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</si>
  <si>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</si>
  <si>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</si>
  <si>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</si>
  <si>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</si>
  <si>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</si>
  <si>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</si>
  <si>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</si>
  <si>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</si>
  <si>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</si>
  <si>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</si>
  <si>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</si>
  <si>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</si>
  <si>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</si>
  <si>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</si>
  <si>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</si>
  <si>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</si>
  <si>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</si>
  <si>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</si>
  <si>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</si>
  <si>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</si>
  <si>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</si>
  <si>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</si>
  <si>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</si>
  <si>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</si>
  <si>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</si>
  <si>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</si>
  <si>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</si>
  <si>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</si>
  <si>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</si>
  <si>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</si>
  <si>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</si>
  <si>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</si>
  <si>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</si>
  <si>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</si>
  <si>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</si>
  <si>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</si>
  <si>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</si>
  <si>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</si>
  <si>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</si>
  <si>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</si>
  <si>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</si>
  <si>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</si>
  <si>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</si>
  <si>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</si>
  <si>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</si>
  <si>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</si>
  <si>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</si>
  <si>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</si>
  <si>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</si>
  <si>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</si>
  <si>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</si>
  <si>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</si>
  <si>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</si>
  <si>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</si>
  <si>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</si>
  <si>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</si>
  <si>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</si>
  <si>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</si>
  <si>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</si>
  <si>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</si>
  <si>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</si>
  <si>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</si>
  <si>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</si>
  <si>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</si>
  <si>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</si>
  <si>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</si>
  <si>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</si>
  <si>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</si>
  <si>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</si>
  <si>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</si>
  <si>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</si>
  <si>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</si>
  <si>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</si>
  <si>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</si>
  <si>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</si>
  <si>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</si>
  <si>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</si>
  <si>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</si>
  <si>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</si>
  <si>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</si>
  <si>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</si>
  <si>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</si>
  <si>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</si>
  <si>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</si>
  <si>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</si>
  <si>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</si>
  <si>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</si>
  <si>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</si>
  <si>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</si>
  <si>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</si>
  <si>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</si>
  <si>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</si>
  <si>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</si>
  <si>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</si>
  <si>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</si>
  <si>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</si>
  <si>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</si>
  <si>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</si>
  <si>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</si>
  <si>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</si>
  <si>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</si>
  <si>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</si>
  <si>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</si>
  <si>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</si>
  <si>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</si>
  <si>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</si>
  <si>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</si>
  <si>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</si>
  <si>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</si>
  <si>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</si>
  <si>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</si>
  <si>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</si>
  <si>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</si>
  <si>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</si>
  <si>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</si>
  <si>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</si>
  <si>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</si>
  <si>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</si>
  <si>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</si>
  <si>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</si>
  <si>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</si>
  <si>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</si>
  <si>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</si>
  <si>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</si>
  <si>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</si>
  <si>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</si>
  <si>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</si>
  <si>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</si>
  <si>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</si>
  <si>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</si>
  <si>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</si>
  <si>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</si>
  <si>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</si>
  <si>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</si>
  <si>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</si>
  <si>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</si>
  <si>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</si>
  <si>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</si>
  <si>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</si>
  <si>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</si>
  <si>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</si>
  <si>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</si>
  <si>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</si>
  <si>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</si>
  <si>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</si>
  <si>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</si>
  <si>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</si>
  <si>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</si>
  <si>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</si>
  <si>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</si>
  <si>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</si>
  <si>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</si>
  <si>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</si>
  <si>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</si>
  <si>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</si>
  <si>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</si>
  <si>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</si>
  <si>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</si>
  <si>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</si>
  <si>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</si>
  <si>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</si>
  <si>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</si>
  <si>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</si>
  <si>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</si>
  <si>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</si>
  <si>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</si>
  <si>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</si>
  <si>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</si>
  <si>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</si>
  <si>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</si>
  <si>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</si>
  <si>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</si>
  <si>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</si>
  <si>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</si>
  <si>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</si>
  <si>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</si>
  <si>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</si>
  <si>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</si>
  <si>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</si>
  <si>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</si>
  <si>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</si>
  <si>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</si>
  <si>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</si>
  <si>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</si>
  <si>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</si>
  <si>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</si>
  <si>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</si>
  <si>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</si>
  <si>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</si>
  <si>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</si>
  <si>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</si>
  <si>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</si>
  <si>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</si>
  <si>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</si>
  <si>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</si>
  <si>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</si>
  <si>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</si>
  <si>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</si>
  <si>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</si>
  <si>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</si>
  <si>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</si>
  <si>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</si>
  <si>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</si>
  <si>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</si>
  <si>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</si>
  <si>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</si>
  <si>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</si>
  <si>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</si>
  <si>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</si>
  <si>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</si>
  <si>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</si>
  <si>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</si>
  <si>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</si>
  <si>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</si>
  <si>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</si>
  <si>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</si>
  <si>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</si>
  <si>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</si>
  <si>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</si>
  <si>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</si>
  <si>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</si>
  <si>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</si>
  <si>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</si>
  <si>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</si>
  <si>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</si>
  <si>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</si>
  <si>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</si>
  <si>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</si>
  <si>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</si>
  <si>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</si>
  <si>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</si>
  <si>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</si>
  <si>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</si>
  <si>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</si>
  <si>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</si>
  <si>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</si>
  <si>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</si>
  <si>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</si>
  <si>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</si>
  <si>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</si>
  <si>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</si>
  <si>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</si>
  <si>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</si>
  <si>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</si>
  <si>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</si>
  <si>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</si>
  <si>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</si>
  <si>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</si>
  <si>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</si>
  <si>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</si>
  <si>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</si>
  <si>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</si>
  <si>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</si>
  <si>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</si>
  <si>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</si>
  <si>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</si>
  <si>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</si>
  <si>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</si>
  <si>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</si>
  <si>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</si>
  <si>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</si>
  <si>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</si>
  <si>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</si>
  <si>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</si>
  <si>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</si>
  <si>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</si>
  <si>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</si>
  <si>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</si>
  <si>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</si>
  <si>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</si>
  <si>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</si>
  <si>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</si>
  <si>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</si>
  <si>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</si>
  <si>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</si>
  <si>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</si>
  <si>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</si>
  <si>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</si>
  <si>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</si>
  <si>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</si>
  <si>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</si>
  <si>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</si>
  <si>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</si>
  <si>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</si>
  <si>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</si>
  <si>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</si>
  <si>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</si>
  <si>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</si>
  <si>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</si>
  <si>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</si>
  <si>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</si>
  <si>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</si>
  <si>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</si>
  <si>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</si>
  <si>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</si>
  <si>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</si>
  <si>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</si>
  <si>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</si>
  <si>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</si>
  <si>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</si>
  <si>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</si>
  <si>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</si>
  <si>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</si>
  <si>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</si>
  <si>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</si>
  <si>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</si>
  <si>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</si>
  <si>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</si>
  <si>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</si>
  <si>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</si>
  <si>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</si>
  <si>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</si>
  <si>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</si>
  <si>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</si>
  <si>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</si>
  <si>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</si>
  <si>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</si>
  <si>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</si>
  <si>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</si>
  <si>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</si>
  <si>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</si>
  <si>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</si>
  <si>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</si>
  <si>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</si>
  <si>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</si>
  <si>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</si>
  <si>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</si>
  <si>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</si>
  <si>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</si>
  <si>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</si>
  <si>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</si>
  <si>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</si>
  <si>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</si>
  <si>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</si>
  <si>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</si>
  <si>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</si>
  <si>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</si>
  <si>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</si>
  <si>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</si>
  <si>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</si>
  <si>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</si>
  <si>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</si>
  <si>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</si>
  <si>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</si>
  <si>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</si>
  <si>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</si>
  <si>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</si>
  <si>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</si>
  <si>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</si>
  <si>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</si>
  <si>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</si>
  <si>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</si>
  <si>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</si>
  <si>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</si>
  <si>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</si>
  <si>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</si>
  <si>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</si>
  <si>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</si>
  <si>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</si>
  <si>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</si>
  <si>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</si>
  <si>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</si>
  <si>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</si>
  <si>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</si>
  <si>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</si>
  <si>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</si>
  <si>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</si>
  <si>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</si>
  <si>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</si>
  <si>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</si>
  <si>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</si>
  <si>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</si>
  <si>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</si>
  <si>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</si>
  <si>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</si>
  <si>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</si>
  <si>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</si>
  <si>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</si>
  <si>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</si>
  <si>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</si>
  <si>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</si>
  <si>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</si>
  <si>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</si>
  <si>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</si>
  <si>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</si>
  <si>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</si>
  <si>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</si>
  <si>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</si>
  <si>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</si>
  <si>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</si>
  <si>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</si>
  <si>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</si>
  <si>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</si>
  <si>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</si>
  <si>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</si>
  <si>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</si>
  <si>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</si>
  <si>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</si>
  <si>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</si>
  <si>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</si>
  <si>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</si>
  <si>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</si>
  <si>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</si>
  <si>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</si>
  <si>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</si>
  <si>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</si>
  <si>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</si>
  <si>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</si>
  <si>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</si>
  <si>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</si>
  <si>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</si>
  <si>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</si>
  <si>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</si>
  <si>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</si>
  <si>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</si>
  <si>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</si>
  <si>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</si>
  <si>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</si>
  <si>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</si>
  <si>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</si>
  <si>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</si>
  <si>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</si>
  <si>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</si>
  <si>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</si>
  <si>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</si>
  <si>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</si>
  <si>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</si>
  <si>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</si>
  <si>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</si>
  <si>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</si>
  <si>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</si>
  <si>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</si>
  <si>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</si>
  <si>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</si>
  <si>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</si>
  <si>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</si>
  <si>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</si>
  <si>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</si>
  <si>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</si>
  <si>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</si>
  <si>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</si>
  <si>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</si>
  <si>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</si>
  <si>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</si>
  <si>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</si>
  <si>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</si>
  <si>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</si>
  <si>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</si>
  <si>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</si>
  <si>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</si>
  <si>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</si>
  <si>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</si>
  <si>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</si>
  <si>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</si>
  <si>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</si>
  <si>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</si>
  <si>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</si>
  <si>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</si>
  <si>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</si>
  <si>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</si>
  <si>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</si>
  <si>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</si>
  <si>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</si>
  <si>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</si>
  <si>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</si>
  <si>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</si>
  <si>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</si>
  <si>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</si>
  <si>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</si>
  <si>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</si>
  <si>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</si>
  <si>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</si>
  <si>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</si>
  <si>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</si>
  <si>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</si>
  <si>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</si>
  <si>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</si>
  <si>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</si>
  <si>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</si>
  <si>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</si>
  <si>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</si>
  <si>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</si>
  <si>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</si>
  <si>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</si>
  <si>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</si>
  <si>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</si>
  <si>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</si>
  <si>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</si>
  <si>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</si>
  <si>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</si>
  <si>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</si>
  <si>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</si>
  <si>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</si>
  <si>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</si>
  <si>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</si>
  <si>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</si>
  <si>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</si>
  <si>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</si>
  <si>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</si>
  <si>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</si>
  <si>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</si>
  <si>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</si>
  <si>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</si>
  <si>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</si>
  <si>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</si>
  <si>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</si>
  <si>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</si>
  <si>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</si>
  <si>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</si>
  <si>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</si>
  <si>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</si>
  <si>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</si>
  <si>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</si>
  <si>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</si>
  <si>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</si>
  <si>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</si>
  <si>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</si>
  <si>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</si>
  <si>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</si>
  <si>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</si>
  <si>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</si>
  <si>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</si>
  <si>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</si>
  <si>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</si>
  <si>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</si>
  <si>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</si>
  <si>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</si>
  <si>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</si>
  <si>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</si>
  <si>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</si>
  <si>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</si>
  <si>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</si>
  <si>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</si>
  <si>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</si>
  <si>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</si>
  <si>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</si>
  <si>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</si>
  <si>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</si>
  <si>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</si>
  <si>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</si>
  <si>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</si>
  <si>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</si>
  <si>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</si>
  <si>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</si>
  <si>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</si>
  <si>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</si>
  <si>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</si>
  <si>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</si>
  <si>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</si>
  <si>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</si>
  <si>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</si>
  <si>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</si>
  <si>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</si>
  <si>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</si>
  <si>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</si>
  <si>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</si>
  <si>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</si>
  <si>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</si>
  <si>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</si>
  <si>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</si>
  <si>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</si>
  <si>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</si>
  <si>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</si>
  <si>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</si>
  <si>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</si>
  <si>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</si>
  <si>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</si>
  <si>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</si>
  <si>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</si>
  <si>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</si>
  <si>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</si>
  <si>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</si>
  <si>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</si>
  <si>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</si>
  <si>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</si>
  <si>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</si>
  <si>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</si>
  <si>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</si>
  <si>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</si>
  <si>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</si>
  <si>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</si>
  <si>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</si>
  <si>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</si>
  <si>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</si>
  <si>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</si>
  <si>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</si>
  <si>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</si>
  <si>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</si>
  <si>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</si>
  <si>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</si>
  <si>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</si>
  <si>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</si>
  <si>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</si>
  <si>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</si>
  <si>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</si>
  <si>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</si>
  <si>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</si>
  <si>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</si>
  <si>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</si>
  <si>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</si>
  <si>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</si>
  <si>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</si>
  <si>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</si>
  <si>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</si>
  <si>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</si>
  <si>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</si>
  <si>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</si>
  <si>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</si>
  <si>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</si>
  <si>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</si>
  <si>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</si>
  <si>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</si>
  <si>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</si>
  <si>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</si>
  <si>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</si>
  <si>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</si>
  <si>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</si>
  <si>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</si>
  <si>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</si>
  <si>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</si>
  <si>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</si>
  <si>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</si>
  <si>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</si>
  <si>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</si>
  <si>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</si>
  <si>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</si>
  <si>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</si>
  <si>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</si>
  <si>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</si>
  <si>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</si>
  <si>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</si>
  <si>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</si>
  <si>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</si>
  <si>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</si>
  <si>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</si>
  <si>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</si>
  <si>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</si>
  <si>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</si>
  <si>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</si>
  <si>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</si>
  <si>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</si>
  <si>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</si>
  <si>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</si>
  <si>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</si>
  <si>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</si>
  <si>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</si>
  <si>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</si>
  <si>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</si>
  <si>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</si>
  <si>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</si>
  <si>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</si>
  <si>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</si>
  <si>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</si>
  <si>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</si>
  <si>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</si>
  <si>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</si>
  <si>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</si>
  <si>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</si>
  <si>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</si>
  <si>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</si>
  <si>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</si>
  <si>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</si>
  <si>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</si>
  <si>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</si>
  <si>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</si>
  <si>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</si>
  <si>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</si>
  <si>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</si>
  <si>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</si>
  <si>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</si>
  <si>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</si>
  <si>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</si>
  <si>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</si>
  <si>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</si>
  <si>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</si>
  <si>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</si>
  <si>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</si>
  <si>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</si>
  <si>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</si>
  <si>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</si>
  <si>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</si>
  <si>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</si>
  <si>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</si>
  <si>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</si>
  <si>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</si>
  <si>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</si>
  <si>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</si>
  <si>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</si>
  <si>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</si>
  <si>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</si>
  <si>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</si>
  <si>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</si>
  <si>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</si>
  <si>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</si>
  <si>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</si>
  <si>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</si>
  <si>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</si>
  <si>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</si>
  <si>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</si>
  <si>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</si>
  <si>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</si>
  <si>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</si>
  <si>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</si>
  <si>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</si>
  <si>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</si>
  <si>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</si>
  <si>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</si>
  <si>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</si>
  <si>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</si>
  <si>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</si>
  <si>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</si>
  <si>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</si>
  <si>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</si>
  <si>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</si>
  <si>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</si>
  <si>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</si>
  <si>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</si>
  <si>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</si>
  <si>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</si>
  <si>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</si>
  <si>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</si>
  <si>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</si>
  <si>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</si>
  <si>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</si>
  <si>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</si>
  <si>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</si>
  <si>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</si>
  <si>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</si>
  <si>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</si>
  <si>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</si>
  <si>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</si>
  <si>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</si>
  <si>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</si>
  <si>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</si>
  <si>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</si>
  <si>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</si>
  <si>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</si>
  <si>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</si>
  <si>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</si>
  <si>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</si>
  <si>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</si>
  <si>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</si>
  <si>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</si>
  <si>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</si>
  <si>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</si>
  <si>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</si>
  <si>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</si>
  <si>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</si>
  <si>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</si>
  <si>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</si>
  <si>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</si>
  <si>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</si>
  <si>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</si>
  <si>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</si>
  <si>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</si>
  <si>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</si>
  <si>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</si>
  <si>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</si>
  <si>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</si>
  <si>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</si>
  <si>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</si>
  <si>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</si>
  <si>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</si>
  <si>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</si>
  <si>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</si>
  <si>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</si>
  <si>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</si>
  <si>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</si>
  <si>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</si>
  <si>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</si>
  <si>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</si>
  <si>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</si>
  <si>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</si>
  <si>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</si>
  <si>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</si>
  <si>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</si>
  <si>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</si>
  <si>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</si>
  <si>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</si>
  <si>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</si>
  <si>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</si>
  <si>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</si>
  <si>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</si>
  <si>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</si>
  <si>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</si>
  <si>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</si>
  <si>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</si>
  <si>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</si>
  <si>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</si>
  <si>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</si>
  <si>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</si>
  <si>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</si>
  <si>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</si>
  <si>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</si>
  <si>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</si>
  <si>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</si>
  <si>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</si>
  <si>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</si>
  <si>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</si>
  <si>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</si>
  <si>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</si>
  <si>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</si>
  <si>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</si>
  <si>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</si>
  <si>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</si>
  <si>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</si>
  <si>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</si>
  <si>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</si>
  <si>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</si>
  <si>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</si>
  <si>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</si>
  <si>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</si>
  <si>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</si>
  <si>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</si>
  <si>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</si>
  <si>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</si>
  <si>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</si>
  <si>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</si>
  <si>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</si>
  <si>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</si>
  <si>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</si>
  <si>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</si>
  <si>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</si>
  <si>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</si>
  <si>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</si>
  <si>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</si>
  <si>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</si>
  <si>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</si>
  <si>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</si>
  <si>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</si>
  <si>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</si>
  <si>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</si>
  <si>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</si>
  <si>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</si>
  <si>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</si>
  <si>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</si>
  <si>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</si>
  <si>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</si>
  <si>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</si>
  <si>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</si>
  <si>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</si>
  <si>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</si>
  <si>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</si>
  <si>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</si>
  <si>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</si>
  <si>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</si>
  <si>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</si>
  <si>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</si>
  <si>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</si>
  <si>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</si>
  <si>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</si>
  <si>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</si>
  <si>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</si>
  <si>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</si>
  <si>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</si>
  <si>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</si>
  <si>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</si>
  <si>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</si>
  <si>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</si>
  <si>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</si>
  <si>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</si>
  <si>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</si>
  <si>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</si>
  <si>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</si>
  <si>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</si>
  <si>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</si>
  <si>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</si>
  <si>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</si>
  <si>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</si>
  <si>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</si>
  <si>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</si>
  <si>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</si>
  <si>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</si>
  <si>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</si>
  <si>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</si>
  <si>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</si>
  <si>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</si>
  <si>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</si>
  <si>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</si>
  <si>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</si>
  <si>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</si>
  <si>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</si>
  <si>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</si>
  <si>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</si>
  <si>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</si>
  <si>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</si>
  <si>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</si>
  <si>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</si>
  <si>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</si>
  <si>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</si>
  <si>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</si>
  <si>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</si>
  <si>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</si>
  <si>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</si>
  <si>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</si>
  <si>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</si>
  <si>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</si>
  <si>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</si>
  <si>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</si>
  <si>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</si>
  <si>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</si>
  <si>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</si>
  <si>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</si>
  <si>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</si>
  <si>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</si>
  <si>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</si>
  <si>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</si>
  <si>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</si>
  <si>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</si>
  <si>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</si>
  <si>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</si>
  <si>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</si>
  <si>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</si>
  <si>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</si>
  <si>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</si>
  <si>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</si>
  <si>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</si>
  <si>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</si>
  <si>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</si>
  <si>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</si>
  <si>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</si>
  <si>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</si>
  <si>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</si>
  <si>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</si>
  <si>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</si>
  <si>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</si>
  <si>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</si>
  <si>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</si>
  <si>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</si>
  <si>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</si>
  <si>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</si>
  <si>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</si>
  <si>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</si>
  <si>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</si>
  <si>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</si>
  <si>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</si>
  <si>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</si>
  <si>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</si>
  <si>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</si>
  <si>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</si>
  <si>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</si>
  <si>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</si>
  <si>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</si>
  <si>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</si>
  <si>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</si>
  <si>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</si>
  <si>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</si>
  <si>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</si>
  <si>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</si>
  <si>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</si>
  <si>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</si>
  <si>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</si>
  <si>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</si>
  <si>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</si>
  <si>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</si>
  <si>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</si>
  <si>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</si>
  <si>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</si>
  <si>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</si>
  <si>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</si>
  <si>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</si>
  <si>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</si>
  <si>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</si>
  <si>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</si>
  <si>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</si>
  <si>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</si>
  <si>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</si>
  <si>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</si>
  <si>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</si>
  <si>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</si>
  <si>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</si>
  <si>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</si>
  <si>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</si>
  <si>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</si>
  <si>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</si>
  <si>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</si>
  <si>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</si>
  <si>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</si>
  <si>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</si>
  <si>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</si>
  <si>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</si>
  <si>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</si>
  <si>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</si>
  <si>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</si>
  <si>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</si>
  <si>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</si>
  <si>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</si>
  <si>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</si>
  <si>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</si>
  <si>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</si>
  <si>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</si>
  <si>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</si>
  <si>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</si>
  <si>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</si>
  <si>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</si>
  <si>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</si>
  <si>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</si>
  <si>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</si>
  <si>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</si>
  <si>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</si>
  <si>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</si>
  <si>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</si>
  <si>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</si>
  <si>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</si>
  <si>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</si>
  <si>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</si>
  <si>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</si>
  <si>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</si>
  <si>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</si>
  <si>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</si>
  <si>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</si>
  <si>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</si>
  <si>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</si>
  <si>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</si>
  <si>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</si>
  <si>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</si>
  <si>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</si>
  <si>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</si>
  <si>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</si>
  <si>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</si>
  <si>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</si>
  <si>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</si>
  <si>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</si>
  <si>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</si>
  <si>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</si>
  <si>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</si>
  <si>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</si>
  <si>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</si>
  <si>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</si>
  <si>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</si>
  <si>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</si>
  <si>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</si>
  <si>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</si>
  <si>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</si>
  <si>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</si>
  <si>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</si>
  <si>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</si>
  <si>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</si>
  <si>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</si>
  <si>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</si>
  <si>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</si>
  <si>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</si>
  <si>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</si>
  <si>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</si>
  <si>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</si>
  <si>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</si>
  <si>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</si>
  <si>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</si>
  <si>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</si>
  <si>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</si>
  <si>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</si>
  <si>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</si>
  <si>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</si>
  <si>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</si>
  <si>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</si>
  <si>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</si>
  <si>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</si>
  <si>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</si>
  <si>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</si>
  <si>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</si>
  <si>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</si>
  <si>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</si>
  <si>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</si>
  <si>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</si>
  <si>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</si>
  <si>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</si>
  <si>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</si>
  <si>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</si>
  <si>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</si>
  <si>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</si>
  <si>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</si>
  <si>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</si>
  <si>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</si>
  <si>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</si>
  <si>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</si>
  <si>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</si>
  <si>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</si>
  <si>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</si>
  <si>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</si>
  <si>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</si>
  <si>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</si>
  <si>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</si>
  <si>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</si>
  <si>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</si>
  <si>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</si>
  <si>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</si>
  <si>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</si>
  <si>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</si>
  <si>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</si>
  <si>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</si>
  <si>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</si>
  <si>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</si>
  <si>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</si>
  <si>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</si>
  <si>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</si>
  <si>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</si>
  <si>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</si>
  <si>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</si>
  <si>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</si>
  <si>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</si>
  <si>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</si>
  <si>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</si>
  <si>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</si>
  <si>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</si>
  <si>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</si>
  <si>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</si>
  <si>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</si>
  <si>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</si>
  <si>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</si>
  <si>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</si>
  <si>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</si>
  <si>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</si>
  <si>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</si>
  <si>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</si>
  <si>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</si>
  <si>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</si>
  <si>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</si>
  <si>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</si>
  <si>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</si>
  <si>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</si>
  <si>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</si>
  <si>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</si>
  <si>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</si>
  <si>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</si>
  <si>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</si>
  <si>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</si>
  <si>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</si>
  <si>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</si>
  <si>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</si>
  <si>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</si>
  <si>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</si>
  <si>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</si>
  <si>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</si>
  <si>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</si>
  <si>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</si>
  <si>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</si>
  <si>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</si>
  <si>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</si>
  <si>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</si>
  <si>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</si>
  <si>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</si>
  <si>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</si>
  <si>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</si>
  <si>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</si>
  <si>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</si>
  <si>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</si>
  <si>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</si>
  <si>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</si>
  <si>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</si>
  <si>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</si>
  <si>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</si>
  <si>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</si>
  <si>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</si>
  <si>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</si>
  <si>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</si>
  <si>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</si>
  <si>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</si>
  <si>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</si>
  <si>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</si>
  <si>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</si>
  <si>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</si>
  <si>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</si>
  <si>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</si>
  <si>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</si>
  <si>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</si>
  <si>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</si>
  <si>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</si>
  <si>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</si>
  <si>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</si>
  <si>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</si>
  <si>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</si>
  <si>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</si>
  <si>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</si>
  <si>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</si>
  <si>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</si>
  <si>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</si>
  <si>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</si>
  <si>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</si>
  <si>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</si>
  <si>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</si>
  <si>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</si>
  <si>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</si>
  <si>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</si>
  <si>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</si>
  <si>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</si>
  <si>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</si>
  <si>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</si>
  <si>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</si>
  <si>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</si>
  <si>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</si>
  <si>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</si>
  <si>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</si>
  <si>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</si>
  <si>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</si>
  <si>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</si>
  <si>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</si>
  <si>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</si>
  <si>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</si>
  <si>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</si>
  <si>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</si>
  <si>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</si>
  <si>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</si>
  <si>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</si>
  <si>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</si>
  <si>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</si>
  <si>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</si>
  <si>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</si>
  <si>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</si>
  <si>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</si>
  <si>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</si>
  <si>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</si>
  <si>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</si>
  <si>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</si>
  <si>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</si>
  <si>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</si>
  <si>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</si>
  <si>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</si>
  <si>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</si>
  <si>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</si>
  <si>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</si>
  <si>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</si>
  <si>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</si>
  <si>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</si>
  <si>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</si>
  <si>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</si>
  <si>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</si>
  <si>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</si>
  <si>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</si>
  <si>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</si>
  <si>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</si>
  <si>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</si>
  <si>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</si>
  <si>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</si>
  <si>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</si>
  <si>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</si>
  <si>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</si>
  <si>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</si>
  <si>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</si>
  <si>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</si>
  <si>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</si>
  <si>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</si>
  <si>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</si>
  <si>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</si>
  <si>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</si>
  <si>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</si>
  <si>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</si>
  <si>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</si>
  <si>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</si>
  <si>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</si>
  <si>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</si>
  <si>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</si>
  <si>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</si>
  <si>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</si>
  <si>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</si>
  <si>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</si>
  <si>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</si>
  <si>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</si>
  <si>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</si>
  <si>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</si>
  <si>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</si>
  <si>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</si>
  <si>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</si>
  <si>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</si>
  <si>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</si>
  <si>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</si>
  <si>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</si>
  <si>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</si>
  <si>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</si>
  <si>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</si>
  <si>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</si>
  <si>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</si>
  <si>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</si>
  <si>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</si>
  <si>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</si>
  <si>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</si>
  <si>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</si>
  <si>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</si>
  <si>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</si>
  <si>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</si>
  <si>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</si>
  <si>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</si>
  <si>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</si>
  <si>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</si>
  <si>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</si>
  <si>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</si>
  <si>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</si>
  <si>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</si>
  <si>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</si>
  <si>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</si>
  <si>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</si>
  <si>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</si>
  <si>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</si>
  <si>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</si>
  <si>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</si>
  <si>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</si>
  <si>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</si>
  <si>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</si>
  <si>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</si>
  <si>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</si>
  <si>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</si>
  <si>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</si>
  <si>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</si>
  <si>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</si>
  <si>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</si>
  <si>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</si>
  <si>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</si>
  <si>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</si>
  <si>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</si>
  <si>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</si>
  <si>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</si>
  <si>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</si>
  <si>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</si>
  <si>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</si>
  <si>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</si>
  <si>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</si>
  <si>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</si>
  <si>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</si>
  <si>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</si>
  <si>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</si>
  <si>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</si>
  <si>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</si>
  <si>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</si>
  <si>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</si>
  <si>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</si>
  <si>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</si>
  <si>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</si>
  <si>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</si>
  <si>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</si>
  <si>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</si>
  <si>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</si>
  <si>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</si>
  <si>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</si>
  <si>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</si>
  <si>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</si>
  <si>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</si>
  <si>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</si>
  <si>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</si>
  <si>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</si>
  <si>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</si>
  <si>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</si>
  <si>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</si>
  <si>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</si>
  <si>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</si>
  <si>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</si>
  <si>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</si>
  <si>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</si>
  <si>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</si>
  <si>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</si>
  <si>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</si>
  <si>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</si>
  <si>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</si>
  <si>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</si>
  <si>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</si>
  <si>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</si>
  <si>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</si>
  <si>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</si>
  <si>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</si>
  <si>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</si>
  <si>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</si>
  <si>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</si>
  <si>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</si>
  <si>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</si>
  <si>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</si>
  <si>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</si>
  <si>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</si>
  <si>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</si>
  <si>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</si>
  <si>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</si>
  <si>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</si>
  <si>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</si>
  <si>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</si>
  <si>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</si>
  <si>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</si>
  <si>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</si>
  <si>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</si>
  <si>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</si>
  <si>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</si>
  <si>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</si>
  <si>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</si>
  <si>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</si>
  <si>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</si>
  <si>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</si>
  <si>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</si>
  <si>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</si>
  <si>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</si>
  <si>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</si>
  <si>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</si>
  <si>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</si>
  <si>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</si>
  <si>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</si>
  <si>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</si>
  <si>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</si>
  <si>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</si>
  <si>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</si>
  <si>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</si>
  <si>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</si>
  <si>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</si>
  <si>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</si>
  <si>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</si>
  <si>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</si>
  <si>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</si>
  <si>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</si>
  <si>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</si>
  <si>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</si>
  <si>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</si>
  <si>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</si>
  <si>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</si>
  <si>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</si>
  <si>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</si>
  <si>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</si>
  <si>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</si>
  <si>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</si>
  <si>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</si>
  <si>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</si>
  <si>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</si>
  <si>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</si>
  <si>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</si>
  <si>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</si>
  <si>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</si>
  <si>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</si>
  <si>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</si>
  <si>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</si>
  <si>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</si>
  <si>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</si>
  <si>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</si>
  <si>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</si>
  <si>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</si>
  <si>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</si>
  <si>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</si>
  <si>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</si>
  <si>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</si>
  <si>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</si>
  <si>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</si>
  <si>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</si>
  <si>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</si>
  <si>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</si>
  <si>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</si>
  <si>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</si>
  <si>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</si>
  <si>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</si>
  <si>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</si>
  <si>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</si>
  <si>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</si>
  <si>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</si>
  <si>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</si>
  <si>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</si>
  <si>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</si>
  <si>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</si>
  <si>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</si>
  <si>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</si>
  <si>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</si>
  <si>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</si>
  <si>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</si>
  <si>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</si>
  <si>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</si>
  <si>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</si>
  <si>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</si>
  <si>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</si>
  <si>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</si>
  <si>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</si>
  <si>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</si>
  <si>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</si>
  <si>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</si>
  <si>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</si>
  <si>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</si>
  <si>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</si>
  <si>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</si>
  <si>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</si>
  <si>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</si>
  <si>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</si>
  <si>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</si>
  <si>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</si>
  <si>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</si>
  <si>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</si>
  <si>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</si>
  <si>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</si>
  <si>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</si>
  <si>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</si>
  <si>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</si>
  <si>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</si>
  <si>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</si>
  <si>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</si>
  <si>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</si>
  <si>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</si>
  <si>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</si>
  <si>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</si>
  <si>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</si>
  <si>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</si>
  <si>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</si>
  <si>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</si>
  <si>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</si>
  <si>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</si>
  <si>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</si>
  <si>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</si>
  <si>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</si>
  <si>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</si>
  <si>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</si>
  <si>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</si>
  <si>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</si>
  <si>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</si>
  <si>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</si>
  <si>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</si>
  <si>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</si>
  <si>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</si>
  <si>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</si>
  <si>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</si>
  <si>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</si>
  <si>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</si>
  <si>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</si>
  <si>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</si>
  <si>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</si>
  <si>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</si>
  <si>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</si>
  <si>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</si>
  <si>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</si>
  <si>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</si>
  <si>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</si>
  <si>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</si>
  <si>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</si>
  <si>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</si>
  <si>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</si>
  <si>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</si>
  <si>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</si>
  <si>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</si>
  <si>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</si>
  <si>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</si>
  <si>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</si>
  <si>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</si>
  <si>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</si>
  <si>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</si>
  <si>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</si>
  <si>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</si>
  <si>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</si>
  <si>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</si>
  <si>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</si>
  <si>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</si>
  <si>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</si>
  <si>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</si>
  <si>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</si>
  <si>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</si>
  <si>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</si>
  <si>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</si>
  <si>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</si>
  <si>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</si>
  <si>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</si>
  <si>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</si>
  <si>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</si>
  <si>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</si>
  <si>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</si>
  <si>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</si>
  <si>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</si>
  <si>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</si>
  <si>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</si>
  <si>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</si>
  <si>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</si>
  <si>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</si>
  <si>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</si>
  <si>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</si>
  <si>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</si>
  <si>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</si>
  <si>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</si>
  <si>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</si>
  <si>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</si>
  <si>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</si>
  <si>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</si>
  <si>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</si>
  <si>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</si>
  <si>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</si>
  <si>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</si>
  <si>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</si>
  <si>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</si>
  <si>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</si>
  <si>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</si>
  <si>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</si>
  <si>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</si>
  <si>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</si>
  <si>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</si>
  <si>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</si>
  <si>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</si>
  <si>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</si>
  <si>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</si>
  <si>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</si>
  <si>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</si>
  <si>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</si>
  <si>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</si>
  <si>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</si>
  <si>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</si>
  <si>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</si>
  <si>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</si>
  <si>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</si>
  <si>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</si>
  <si>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</si>
  <si>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</si>
  <si>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</si>
  <si>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</si>
  <si>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</si>
  <si>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</si>
  <si>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</si>
  <si>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</si>
  <si>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</si>
  <si>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</si>
  <si>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</si>
  <si>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</si>
  <si>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</si>
  <si>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</si>
  <si>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</si>
  <si>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</si>
  <si>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</si>
  <si>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</si>
  <si>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</si>
  <si>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</si>
  <si>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</si>
  <si>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</si>
  <si>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</si>
  <si>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</si>
  <si>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</si>
  <si>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</si>
  <si>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</si>
  <si>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</si>
  <si>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</si>
  <si>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</si>
  <si>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</si>
  <si>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</si>
  <si>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</si>
  <si>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</si>
  <si>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</si>
  <si>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</si>
  <si>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</si>
  <si>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</si>
  <si>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</si>
  <si>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</si>
  <si>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</si>
  <si>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</si>
  <si>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</si>
  <si>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</si>
  <si>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</si>
  <si>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</si>
  <si>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</si>
  <si>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</si>
  <si>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</si>
  <si>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</si>
  <si>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</si>
  <si>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</si>
  <si>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</si>
  <si>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</si>
  <si>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</si>
  <si>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</si>
  <si>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</si>
  <si>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</si>
  <si>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</si>
  <si>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</si>
  <si>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</si>
  <si>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</si>
  <si>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</si>
  <si>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</si>
  <si>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</si>
  <si>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</si>
  <si>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</si>
  <si>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</si>
  <si>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</si>
  <si>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</si>
  <si>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</si>
  <si>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</si>
  <si>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</si>
  <si>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</si>
  <si>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</si>
  <si>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</si>
  <si>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</si>
  <si>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</si>
  <si>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</si>
  <si>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</si>
  <si>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</si>
  <si>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</si>
  <si>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</si>
  <si>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</si>
  <si>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</si>
  <si>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</si>
  <si>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</si>
  <si>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</si>
  <si>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</si>
  <si>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</si>
  <si>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</si>
  <si>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</si>
  <si>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</si>
  <si>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</si>
  <si>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</si>
  <si>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</si>
  <si>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</si>
  <si>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</si>
  <si>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</si>
  <si>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</si>
  <si>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</si>
  <si>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</si>
  <si>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</si>
  <si>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</si>
  <si>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</si>
  <si>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</si>
  <si>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</si>
  <si>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</si>
  <si>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</si>
  <si>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</si>
  <si>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</si>
  <si>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</si>
  <si>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</si>
  <si>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</si>
  <si>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</si>
  <si>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</si>
  <si>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</si>
  <si>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</si>
  <si>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</si>
  <si>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</si>
  <si>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</si>
  <si>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</si>
  <si>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</si>
  <si>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</si>
  <si>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</si>
  <si>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</si>
  <si>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</si>
  <si>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</si>
  <si>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</si>
  <si>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</si>
  <si>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</si>
  <si>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</si>
  <si>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</si>
  <si>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</si>
  <si>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</si>
  <si>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</si>
  <si>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</si>
  <si>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</si>
  <si>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</si>
  <si>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</si>
  <si>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</si>
  <si>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</si>
  <si>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</si>
  <si>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</si>
  <si>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</si>
  <si>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</si>
  <si>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</si>
  <si>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</si>
  <si>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</si>
  <si>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</si>
  <si>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</si>
  <si>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</si>
  <si>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</si>
  <si>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</si>
  <si>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</si>
  <si>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</si>
  <si>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</si>
  <si>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</si>
  <si>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</si>
  <si>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</si>
  <si>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</si>
  <si>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</si>
  <si>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</si>
  <si>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</si>
  <si>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</si>
  <si>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</si>
  <si>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</si>
  <si>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</si>
  <si>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</si>
  <si>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</si>
  <si>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</si>
  <si>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</si>
  <si>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</si>
  <si>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</si>
  <si>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</si>
  <si>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</si>
  <si>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</si>
  <si>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</si>
  <si>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</si>
  <si>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</si>
  <si>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</si>
  <si>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</si>
  <si>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</si>
  <si>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</si>
  <si>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</si>
  <si>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</si>
  <si>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</si>
  <si>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</si>
  <si>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</si>
  <si>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</si>
  <si>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</si>
  <si>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</si>
  <si>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</si>
  <si>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</si>
  <si>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</si>
  <si>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</si>
  <si>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</si>
  <si>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</si>
  <si>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</si>
  <si>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</si>
  <si>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</si>
  <si>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</si>
  <si>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</si>
  <si>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</si>
  <si>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</si>
  <si>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</si>
  <si>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</si>
  <si>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</si>
  <si>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</si>
  <si>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</si>
  <si>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</si>
  <si>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</si>
  <si>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</si>
  <si>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</si>
  <si>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</si>
  <si>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</si>
  <si>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</si>
  <si>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</si>
  <si>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</si>
  <si>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</si>
  <si>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</si>
  <si>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</si>
  <si>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</si>
  <si>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</si>
  <si>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</si>
  <si>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</si>
  <si>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</si>
  <si>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</si>
  <si>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</si>
  <si>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</si>
  <si>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</si>
  <si>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</si>
  <si>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</si>
  <si>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</si>
  <si>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</si>
  <si>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</si>
  <si>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</si>
  <si>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</si>
  <si>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</si>
  <si>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</si>
  <si>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</si>
  <si>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</si>
  <si>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</si>
  <si>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</si>
  <si>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</si>
  <si>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</si>
  <si>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</si>
  <si>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</si>
  <si>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</si>
  <si>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</si>
  <si>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</si>
  <si>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</si>
  <si>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</si>
  <si>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</si>
  <si>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</si>
  <si>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</si>
  <si>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</si>
  <si>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</si>
  <si>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</si>
  <si>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</si>
  <si>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</si>
  <si>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</si>
  <si>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</si>
  <si>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</si>
  <si>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</si>
  <si>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</si>
  <si>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</si>
  <si>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</si>
  <si>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</si>
  <si>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</si>
  <si>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</si>
  <si>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</si>
  <si>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</si>
  <si>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</si>
  <si>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</si>
  <si>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</si>
  <si>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</si>
  <si>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</si>
  <si>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</si>
  <si>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</si>
  <si>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</si>
  <si>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</si>
  <si>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</si>
  <si>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</si>
  <si>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</si>
  <si>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</si>
  <si>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</si>
  <si>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</si>
  <si>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</si>
  <si>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</si>
  <si>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</si>
  <si>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</si>
  <si>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</si>
  <si>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</si>
  <si>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</si>
  <si>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</si>
  <si>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</si>
  <si>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</si>
  <si>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</si>
  <si>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</si>
  <si>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</si>
  <si>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</si>
  <si>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</si>
  <si>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</si>
  <si>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</si>
  <si>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</si>
  <si>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</si>
  <si>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</si>
  <si>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</si>
  <si>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</si>
  <si>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</si>
  <si>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</si>
  <si>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</si>
  <si>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</si>
  <si>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</si>
  <si>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</si>
  <si>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</si>
  <si>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</si>
  <si>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</si>
  <si>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</si>
  <si>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</si>
  <si>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</si>
  <si>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</si>
  <si>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</si>
  <si>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</si>
  <si>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</si>
  <si>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</si>
  <si>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</si>
  <si>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</si>
  <si>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</si>
  <si>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</si>
  <si>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</si>
  <si>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</si>
  <si>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</si>
  <si>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</si>
  <si>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</si>
  <si>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</si>
  <si>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</si>
  <si>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</si>
  <si>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</si>
  <si>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</si>
  <si>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</si>
  <si>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</si>
  <si>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</si>
  <si>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</si>
  <si>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</si>
  <si>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</si>
  <si>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</si>
  <si>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</si>
  <si>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</si>
  <si>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</si>
  <si>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</si>
  <si>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</si>
  <si>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</si>
  <si>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</si>
  <si>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</si>
  <si>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</si>
  <si>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</si>
  <si>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</si>
  <si>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</si>
  <si>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</si>
  <si>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</si>
  <si>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</si>
  <si>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</si>
  <si>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</si>
  <si>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</si>
  <si>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</si>
  <si>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</si>
  <si>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</si>
  <si>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</si>
  <si>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</si>
  <si>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</si>
  <si>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</si>
  <si>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</si>
  <si>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</si>
  <si>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</si>
  <si>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</si>
  <si>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</si>
  <si>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</si>
  <si>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</si>
  <si>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</si>
  <si>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</si>
  <si>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</si>
  <si>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</si>
  <si>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</si>
  <si>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</si>
  <si>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</si>
  <si>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</si>
  <si>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</si>
  <si>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</si>
  <si>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</si>
  <si>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</si>
  <si>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</si>
  <si>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</si>
  <si>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</si>
  <si>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</si>
  <si>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</si>
  <si>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</si>
  <si>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</si>
  <si>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</si>
  <si>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</si>
  <si>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</si>
  <si>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</si>
  <si>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</si>
  <si>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</si>
  <si>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</si>
  <si>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</si>
  <si>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</si>
  <si>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</si>
  <si>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</si>
  <si>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</si>
  <si>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</si>
  <si>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</si>
  <si>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</si>
  <si>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</si>
  <si>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</si>
  <si>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</si>
  <si>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</si>
  <si>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</si>
  <si>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</si>
  <si>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</si>
  <si>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</si>
  <si>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</si>
  <si>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</si>
  <si>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</si>
  <si>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</si>
  <si>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</si>
  <si>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</si>
  <si>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</si>
  <si>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</si>
  <si>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</si>
  <si>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</si>
  <si>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</si>
  <si>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</si>
  <si>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</si>
  <si>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</si>
  <si>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</si>
  <si>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</si>
  <si>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</si>
  <si>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</si>
  <si>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</si>
  <si>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</si>
  <si>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</si>
  <si>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</si>
  <si>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</si>
  <si>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</si>
  <si>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</si>
  <si>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</si>
  <si>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</si>
  <si>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</si>
  <si>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</si>
  <si>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</si>
  <si>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</si>
  <si>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</si>
  <si>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</si>
  <si>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</si>
  <si>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</si>
  <si>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</si>
  <si>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</si>
  <si>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</si>
  <si>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</si>
  <si>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</si>
  <si>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</si>
  <si>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</si>
  <si>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</si>
  <si>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</si>
  <si>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</si>
  <si>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</si>
  <si>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</si>
  <si>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</si>
  <si>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</si>
  <si>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</si>
  <si>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</si>
  <si>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</si>
  <si>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</si>
  <si>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</si>
  <si>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</si>
  <si>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</si>
  <si>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</si>
  <si>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</si>
  <si>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</si>
  <si>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</si>
  <si>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</si>
  <si>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</si>
  <si>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</si>
  <si>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</si>
  <si>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</si>
  <si>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</si>
  <si>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</si>
  <si>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</si>
  <si>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</si>
  <si>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</si>
  <si>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</si>
  <si>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</si>
  <si>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</si>
  <si>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</si>
  <si>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</si>
  <si>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</si>
  <si>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</si>
  <si>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</si>
  <si>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</si>
  <si>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</si>
  <si>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</si>
  <si>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</si>
  <si>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</si>
  <si>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</si>
  <si>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</si>
  <si>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</si>
  <si>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</si>
  <si>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</si>
  <si>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</si>
  <si>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</si>
  <si>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</si>
  <si>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</si>
  <si>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</si>
  <si>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</si>
  <si>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</si>
  <si>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</si>
  <si>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</si>
  <si>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</si>
  <si>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</si>
  <si>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</si>
  <si>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</si>
  <si>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</si>
  <si>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</si>
  <si>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</si>
  <si>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</si>
  <si>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</si>
  <si>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</si>
  <si>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</si>
  <si>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</si>
  <si>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</si>
  <si>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</si>
  <si>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</si>
  <si>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</si>
  <si>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</si>
  <si>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</si>
  <si>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</si>
  <si>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</si>
  <si>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</si>
  <si>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</si>
  <si>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</si>
  <si>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</si>
  <si>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</si>
  <si>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</si>
  <si>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</si>
  <si>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</si>
  <si>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</si>
  <si>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</si>
  <si>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</si>
  <si>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</si>
  <si>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</si>
  <si>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</si>
  <si>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</si>
  <si>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</si>
  <si>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</si>
  <si>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</si>
  <si>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</si>
  <si>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</si>
  <si>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</si>
  <si>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</si>
  <si>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</si>
  <si>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</si>
  <si>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</si>
  <si>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</si>
  <si>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</si>
  <si>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</si>
  <si>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</si>
  <si>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</si>
  <si>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</si>
  <si>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</si>
  <si>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</si>
  <si>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</si>
  <si>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</si>
  <si>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</si>
  <si>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</si>
  <si>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</si>
  <si>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</si>
  <si>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</si>
  <si>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</si>
  <si>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</si>
  <si>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</si>
  <si>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</si>
  <si>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</si>
  <si>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</si>
  <si>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</si>
  <si>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</si>
  <si>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</si>
  <si>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</si>
  <si>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</si>
  <si>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</si>
  <si>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</si>
  <si>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</si>
  <si>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</si>
  <si>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</si>
  <si>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</si>
  <si>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</si>
  <si>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</si>
  <si>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</si>
  <si>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</si>
  <si>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</si>
  <si>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</si>
  <si>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</si>
  <si>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</si>
  <si>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</si>
  <si>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</si>
  <si>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</si>
  <si>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</si>
  <si>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</si>
  <si>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</si>
  <si>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</si>
  <si>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</si>
  <si>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</si>
  <si>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</si>
  <si>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</si>
  <si>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</si>
  <si>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</si>
  <si>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</si>
  <si>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</si>
  <si>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</si>
  <si>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</si>
  <si>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</si>
  <si>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</si>
  <si>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</si>
  <si>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</si>
  <si>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</si>
  <si>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</si>
  <si>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</si>
  <si>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</si>
  <si>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</si>
  <si>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</si>
  <si>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</si>
  <si>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</si>
  <si>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</si>
  <si>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</si>
  <si>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</si>
  <si>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</si>
  <si>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</si>
  <si>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</si>
  <si>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</si>
  <si>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</si>
  <si>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</si>
  <si>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</si>
  <si>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</si>
  <si>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</si>
  <si>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</si>
  <si>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</si>
  <si>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</si>
  <si>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</si>
  <si>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</si>
  <si>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</si>
  <si>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</si>
  <si>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</si>
  <si>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</si>
  <si>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</si>
  <si>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</si>
  <si>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</si>
  <si>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</si>
  <si>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</si>
  <si>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</si>
  <si>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</si>
  <si>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</si>
  <si>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</si>
  <si>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</si>
  <si>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</si>
  <si>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</si>
  <si>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</si>
  <si>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</si>
  <si>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</si>
  <si>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</si>
  <si>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</si>
  <si>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</si>
  <si>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</si>
  <si>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</si>
  <si>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</si>
  <si>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</si>
  <si>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</si>
  <si>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</si>
  <si>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</si>
  <si>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</si>
  <si>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</si>
  <si>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</si>
  <si>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</si>
  <si>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</si>
  <si>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</si>
  <si>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</si>
  <si>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</si>
  <si>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</si>
  <si>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</si>
  <si>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</si>
  <si>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</si>
  <si>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</si>
  <si>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</si>
  <si>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</si>
  <si>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</si>
  <si>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</si>
  <si>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</si>
  <si>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</si>
  <si>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</si>
  <si>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</si>
  <si>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</si>
  <si>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</si>
  <si>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</si>
  <si>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</si>
  <si>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</si>
  <si>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</si>
  <si>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</si>
  <si>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</si>
  <si>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</si>
  <si>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</si>
  <si>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</si>
  <si>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</si>
  <si>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</si>
  <si>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</si>
  <si>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</si>
  <si>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</si>
  <si>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</si>
  <si>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</si>
  <si>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</si>
  <si>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</si>
  <si>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</si>
  <si>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</si>
  <si>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</si>
  <si>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</si>
  <si>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</si>
  <si>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</si>
  <si>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</si>
  <si>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</si>
  <si>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</si>
  <si>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</si>
  <si>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</si>
  <si>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</si>
  <si>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</si>
  <si>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</si>
  <si>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</si>
  <si>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</si>
  <si>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</si>
  <si>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</si>
  <si>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</si>
  <si>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</si>
  <si>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</si>
  <si>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</si>
  <si>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</si>
  <si>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</si>
  <si>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</si>
  <si>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</si>
  <si>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</si>
  <si>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</si>
  <si>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</si>
  <si>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</si>
  <si>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</si>
  <si>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</si>
  <si>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</si>
  <si>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</si>
  <si>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</si>
  <si>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</si>
  <si>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</si>
  <si>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</si>
  <si>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</si>
  <si>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</si>
  <si>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</si>
  <si>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</si>
  <si>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</si>
  <si>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</si>
  <si>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</si>
  <si>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</si>
  <si>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</si>
  <si>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</si>
  <si>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</si>
  <si>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</si>
  <si>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</si>
  <si>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</si>
  <si>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</si>
  <si>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</si>
  <si>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</si>
  <si>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</si>
  <si>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</si>
  <si>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</si>
  <si>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</si>
  <si>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</si>
  <si>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</si>
  <si>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</si>
  <si>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</si>
  <si>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</si>
  <si>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</si>
  <si>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</si>
  <si>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</si>
  <si>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</si>
  <si>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</si>
  <si>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</si>
  <si>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</si>
  <si>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</si>
  <si>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</si>
  <si>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</si>
  <si>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</si>
  <si>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</si>
  <si>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</si>
  <si>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</si>
  <si>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</si>
  <si>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</si>
  <si>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</si>
  <si>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</si>
  <si>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</si>
  <si>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</si>
  <si>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</si>
  <si>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</si>
  <si>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</si>
  <si>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</si>
  <si>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</si>
  <si>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</si>
  <si>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</si>
  <si>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</si>
  <si>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</si>
  <si>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</si>
  <si>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</si>
  <si>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</si>
  <si>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</si>
  <si>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</si>
  <si>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</si>
  <si>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</si>
  <si>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</si>
  <si>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</si>
  <si>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</si>
  <si>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</si>
  <si>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</si>
  <si>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</si>
  <si>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</si>
  <si>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</si>
  <si>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</si>
  <si>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</si>
  <si>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</si>
  <si>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</si>
  <si>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</si>
  <si>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</si>
  <si>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</si>
  <si>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</si>
  <si>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</si>
  <si>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</si>
  <si>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</si>
  <si>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</si>
  <si>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</si>
  <si>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</si>
  <si>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</si>
  <si>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</si>
  <si>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</si>
  <si>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</si>
  <si>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</si>
  <si>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</si>
  <si>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</si>
  <si>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</si>
  <si>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</si>
  <si>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</si>
  <si>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</si>
  <si>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</si>
  <si>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</si>
  <si>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</si>
  <si>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</si>
  <si>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</si>
  <si>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</si>
  <si>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</si>
  <si>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</si>
  <si>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</si>
  <si>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</si>
  <si>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</si>
  <si>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</si>
  <si>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</si>
  <si>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</si>
  <si>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</si>
  <si>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</si>
  <si>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</si>
  <si>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</si>
  <si>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</si>
  <si>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</si>
  <si>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</si>
  <si>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</si>
  <si>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</si>
  <si>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</si>
  <si>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</si>
  <si>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</si>
  <si>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</si>
  <si>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</si>
  <si>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</si>
  <si>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</si>
  <si>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</si>
  <si>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</si>
  <si>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</si>
  <si>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</si>
  <si>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</si>
  <si>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</si>
  <si>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</si>
  <si>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</si>
  <si>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</si>
  <si>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</si>
  <si>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</si>
  <si>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</si>
  <si>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</si>
  <si>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</si>
  <si>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</si>
  <si>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</si>
  <si>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</si>
  <si>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</si>
  <si>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</si>
  <si>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</si>
  <si>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</si>
  <si>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</si>
  <si>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</si>
  <si>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</si>
  <si>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</si>
  <si>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</si>
  <si>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</si>
  <si>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</si>
  <si>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</si>
  <si>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</si>
  <si>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</si>
  <si>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</si>
  <si>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</si>
  <si>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</si>
  <si>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</si>
  <si>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</si>
  <si>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</si>
  <si>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</si>
  <si>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</si>
  <si>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</si>
  <si>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</si>
  <si>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</si>
  <si>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</si>
  <si>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</si>
  <si>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</si>
  <si>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</si>
  <si>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</si>
  <si>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</si>
  <si>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</si>
  <si>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</si>
  <si>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</si>
  <si>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</si>
  <si>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</si>
  <si>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</si>
  <si>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</si>
  <si>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</si>
  <si>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</si>
  <si>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</si>
  <si>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</si>
  <si>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</si>
  <si>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</si>
  <si>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</si>
  <si>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</si>
  <si>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</si>
  <si>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</si>
  <si>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</si>
  <si>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</si>
  <si>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</si>
  <si>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</si>
  <si>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</si>
  <si>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</si>
  <si>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</si>
  <si>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</si>
  <si>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</si>
  <si>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</si>
  <si>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</si>
  <si>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</si>
  <si>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</si>
  <si>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</si>
  <si>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</si>
  <si>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</si>
  <si>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</si>
  <si>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</si>
  <si>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</si>
  <si>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</si>
  <si>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</si>
  <si>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</si>
  <si>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</si>
  <si>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</si>
  <si>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</si>
  <si>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</si>
  <si>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</si>
  <si>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</si>
  <si>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</si>
  <si>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</si>
  <si>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</si>
  <si>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</si>
  <si>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</si>
  <si>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</si>
  <si>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</si>
  <si>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</si>
  <si>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</si>
  <si>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</si>
  <si>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</si>
  <si>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</si>
  <si>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</si>
  <si>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</si>
  <si>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</si>
  <si>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</si>
  <si>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</si>
  <si>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</si>
  <si>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</si>
  <si>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</si>
  <si>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</si>
  <si>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</si>
  <si>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</si>
  <si>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</si>
  <si>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</si>
  <si>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</si>
  <si>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</si>
  <si>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</si>
  <si>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</si>
  <si>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</si>
  <si>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</si>
  <si>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</si>
  <si>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</si>
  <si>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</si>
  <si>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</si>
  <si>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</si>
  <si>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</si>
  <si>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</si>
  <si>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</si>
  <si>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</si>
  <si>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</si>
  <si>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</si>
  <si>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</si>
  <si>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</si>
  <si>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</si>
  <si>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</si>
  <si>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</si>
  <si>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</si>
  <si>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</si>
  <si>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</si>
  <si>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</si>
  <si>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</si>
  <si>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</si>
  <si>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</si>
  <si>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</si>
  <si>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</si>
  <si>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</si>
  <si>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</si>
  <si>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</si>
  <si>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</si>
  <si>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</si>
  <si>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</si>
  <si>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</si>
  <si>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</si>
  <si>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</si>
  <si>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</si>
  <si>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</si>
  <si>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</si>
  <si>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</si>
  <si>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</si>
  <si>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</si>
  <si>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</si>
  <si>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</si>
  <si>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</si>
  <si>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</si>
  <si>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</si>
  <si>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</si>
  <si>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</si>
  <si>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</si>
  <si>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</si>
  <si>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</si>
  <si>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</si>
  <si>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</si>
  <si>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</si>
  <si>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</si>
  <si>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</si>
  <si>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</si>
  <si>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</si>
  <si>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</si>
  <si>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</si>
  <si>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</si>
  <si>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</si>
  <si>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</si>
  <si>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</si>
  <si>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</si>
  <si>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</si>
  <si>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</si>
  <si>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</si>
  <si>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</si>
  <si>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</si>
  <si>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</si>
  <si>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</si>
  <si>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</si>
  <si>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</si>
  <si>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</si>
  <si>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</si>
  <si>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</si>
  <si>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</si>
  <si>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</si>
  <si>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</si>
  <si>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</si>
  <si>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</si>
  <si>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</si>
  <si>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</si>
  <si>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</si>
  <si>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</si>
  <si>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</si>
  <si>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</si>
  <si>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</si>
  <si>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</si>
  <si>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</si>
  <si>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</si>
  <si>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</si>
  <si>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</si>
  <si>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</si>
  <si>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</si>
  <si>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</si>
  <si>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</si>
  <si>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</si>
  <si>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</si>
  <si>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</si>
  <si>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</si>
  <si>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</si>
  <si>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</si>
  <si>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</si>
  <si>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</si>
  <si>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</si>
  <si>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</si>
  <si>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</si>
  <si>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</si>
  <si>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</si>
  <si>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</si>
  <si>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</si>
  <si>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</si>
  <si>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</si>
  <si>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</si>
  <si>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</si>
  <si>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</si>
  <si>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</si>
  <si>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</si>
  <si>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</si>
  <si>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</si>
  <si>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</si>
  <si>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</si>
  <si>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</si>
  <si>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</si>
  <si>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</si>
  <si>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</si>
  <si>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</si>
  <si>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</si>
  <si>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</si>
  <si>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</si>
  <si>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</si>
  <si>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</si>
  <si>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</si>
  <si>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</si>
  <si>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</si>
  <si>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</si>
  <si>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</si>
  <si>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</si>
  <si>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</si>
  <si>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</si>
  <si>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</si>
  <si>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</si>
  <si>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</si>
  <si>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</si>
  <si>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</si>
  <si>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</si>
  <si>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</si>
  <si>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</si>
  <si>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</si>
  <si>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</si>
  <si>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</si>
  <si>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</si>
  <si>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</si>
  <si>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</si>
  <si>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</si>
  <si>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</si>
  <si>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</si>
  <si>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</si>
  <si>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</si>
  <si>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</si>
  <si>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</si>
  <si>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</si>
  <si>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</si>
  <si>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</si>
  <si>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</si>
  <si>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</si>
  <si>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</si>
  <si>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</si>
  <si>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</si>
  <si>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</si>
  <si>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</si>
  <si>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</si>
  <si>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</si>
  <si>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</si>
  <si>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</si>
  <si>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</si>
  <si>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</si>
  <si>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</si>
  <si>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</si>
  <si>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</si>
  <si>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</si>
  <si>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</si>
  <si>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</si>
  <si>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</si>
  <si>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</si>
  <si>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</si>
  <si>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</si>
  <si>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</si>
  <si>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</si>
  <si>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</si>
  <si>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</si>
  <si>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</si>
  <si>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</si>
  <si>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</si>
  <si>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</si>
  <si>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</si>
  <si>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</si>
  <si>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</si>
  <si>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</si>
  <si>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</si>
  <si>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</si>
  <si>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</si>
  <si>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</si>
  <si>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</si>
  <si>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</si>
  <si>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</si>
  <si>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</si>
  <si>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</si>
  <si>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</si>
  <si>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</si>
  <si>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</si>
  <si>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</si>
  <si>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</si>
  <si>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</si>
  <si>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</si>
  <si>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</si>
  <si>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</si>
  <si>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</si>
  <si>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</si>
  <si>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</si>
  <si>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</si>
  <si>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</si>
  <si>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</si>
  <si>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</si>
  <si>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</si>
  <si>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</si>
  <si>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</si>
  <si>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</si>
  <si>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</si>
  <si>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</si>
  <si>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</si>
  <si>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</si>
  <si>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</si>
  <si>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</si>
  <si>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</si>
  <si>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</si>
  <si>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</si>
  <si>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</si>
  <si>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</si>
  <si>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</si>
  <si>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</si>
  <si>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</si>
  <si>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</si>
  <si>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</si>
  <si>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</si>
  <si>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</si>
  <si>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</si>
  <si>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</si>
  <si>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</si>
  <si>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</si>
  <si>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</si>
  <si>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</si>
  <si>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</si>
  <si>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</si>
  <si>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</si>
  <si>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</si>
  <si>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</si>
  <si>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</si>
  <si>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</si>
  <si>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</si>
  <si>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</si>
  <si>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</si>
  <si>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</si>
  <si>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</si>
  <si>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</si>
  <si>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</si>
  <si>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</si>
  <si>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</si>
  <si>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</si>
  <si>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</si>
  <si>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</si>
  <si>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</si>
  <si>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</si>
  <si>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</si>
  <si>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</si>
  <si>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</si>
  <si>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</si>
  <si>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</si>
  <si>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</si>
  <si>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</si>
  <si>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</si>
  <si>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</si>
  <si>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</si>
  <si>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</si>
  <si>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</si>
  <si>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</si>
  <si>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</si>
  <si>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</si>
  <si>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</si>
  <si>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</si>
  <si>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</si>
  <si>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</si>
  <si>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</si>
  <si>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</si>
  <si>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</si>
  <si>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</si>
  <si>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</si>
  <si>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</si>
  <si>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</si>
  <si>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</si>
  <si>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</si>
  <si>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</si>
  <si>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</si>
  <si>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</si>
  <si>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</si>
  <si>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</si>
  <si>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</si>
  <si>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</si>
  <si>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</si>
  <si>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</si>
  <si>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</si>
  <si>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</si>
  <si>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</si>
  <si>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</si>
  <si>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</si>
  <si>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</si>
  <si>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</si>
  <si>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</si>
  <si>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</si>
  <si>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</si>
  <si>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</si>
  <si>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</si>
  <si>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</si>
  <si>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</si>
  <si>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</si>
  <si>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</si>
  <si>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</si>
  <si>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</si>
  <si>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</si>
  <si>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</si>
  <si>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</si>
  <si>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</si>
  <si>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</si>
  <si>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</si>
  <si>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</si>
  <si>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</si>
  <si>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</si>
  <si>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</si>
  <si>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</si>
  <si>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</si>
  <si>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</si>
  <si>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</si>
  <si>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</si>
  <si>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</si>
  <si>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</si>
  <si>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</si>
  <si>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</si>
  <si>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</si>
  <si>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</si>
  <si>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</si>
  <si>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</si>
  <si>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</si>
  <si>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</si>
  <si>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</si>
  <si>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</si>
  <si>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</si>
  <si>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</si>
  <si>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</si>
  <si>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</si>
  <si>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</si>
  <si>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</si>
  <si>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</si>
  <si>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</si>
  <si>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</si>
  <si>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</si>
  <si>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</si>
  <si>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</si>
  <si>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</si>
  <si>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</si>
  <si>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</si>
  <si>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</si>
  <si>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</si>
  <si>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</si>
  <si>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</si>
  <si>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</si>
  <si>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</si>
  <si>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</si>
  <si>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</si>
  <si>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</si>
  <si>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</si>
  <si>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</si>
  <si>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</si>
  <si>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</si>
  <si>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</si>
  <si>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</si>
  <si>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</si>
  <si>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</si>
  <si>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</si>
  <si>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</si>
  <si>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</si>
  <si>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</si>
  <si>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</si>
  <si>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</si>
  <si>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</si>
  <si>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</si>
  <si>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</si>
  <si>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</si>
  <si>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</si>
  <si>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</si>
  <si>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</si>
  <si>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</si>
  <si>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</si>
  <si>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</si>
  <si>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</si>
  <si>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</si>
  <si>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</si>
  <si>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</si>
  <si>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</si>
  <si>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</si>
  <si>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</si>
  <si>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</si>
  <si>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</si>
  <si>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</si>
  <si>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</si>
  <si>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</si>
  <si>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</si>
  <si>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</si>
  <si>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</si>
  <si>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</si>
  <si>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</si>
  <si>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</si>
  <si>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</si>
  <si>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</si>
  <si>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</si>
  <si>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</si>
  <si>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</si>
  <si>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</si>
  <si>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</si>
  <si>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</si>
  <si>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</si>
  <si>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</si>
  <si>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</si>
  <si>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</si>
  <si>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</si>
  <si>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</si>
  <si>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</si>
  <si>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</si>
  <si>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</si>
  <si>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</si>
  <si>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</si>
  <si>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</si>
  <si>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</si>
  <si>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</si>
  <si>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</si>
  <si>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</si>
  <si>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</si>
  <si>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</si>
  <si>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</si>
  <si>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</si>
  <si>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</si>
  <si>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</si>
  <si>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</si>
  <si>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</si>
  <si>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</si>
  <si>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</si>
  <si>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</si>
  <si>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</si>
  <si>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</si>
  <si>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</si>
  <si>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</si>
  <si>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</si>
  <si>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</si>
  <si>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</si>
  <si>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</si>
  <si>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</si>
  <si>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</si>
  <si>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</si>
  <si>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</si>
  <si>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PCM-20251130-00000061</t>
  </si>
  <si>
    <t>EM team on the way 10 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</si>
</sst>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328.12218437500269</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45991.070610300929</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c r="B4" s="131" t="str">
        <f>IFERROR(VLOOKUP(D4,DB!A:K,11,0),"")</f>
        <v/>
      </c>
      <c r="C4" s="131"/>
      <c r="D4" s="56"/>
      <c r="E4" s="130"/>
      <c r="F4" s="129"/>
      <c r="G4" s="128">
        <f ca="1">IFERROR(NOW()-F4,"-")</f>
        <v>45991.070610300929</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45991.070610300929</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45991.070610300929</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45991.070610300929</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45991.070610300929</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45991.070610300929</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45991.070610300929</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45991.070610300929</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45991.070610300929</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45991.070610300929</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45991.070610300929</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45991.070610300929</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45991.070610300929</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45991.070610300929</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45991.070610300929</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45991.070610300929</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45991.070610300929</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45991.070610300929</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45991.070610300929</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45991.070610300929</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45991.070610300929</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45991.070610300929</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45991.070610300929</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45991.070610300929</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45991.070610300929</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45991.070610300929</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88A8E5ED-4E3F-4AD0-B785-89770B73A120}"/>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166.07077233796736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6.68319131944736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22350</v>
      </c>
      <c r="E5" s="99" t="s">
        <v>39106</v>
      </c>
      <c r="F5" s="100">
        <v>45990.755069444444</v>
      </c>
      <c r="G5" s="101">
        <f ca="1">IFERROR(NOW()-F5,"-")</f>
        <v>0.31554085648531327</v>
      </c>
      <c r="H5" s="100">
        <v>45990.748819444445</v>
      </c>
      <c r="I5" s="18" t="str">
        <f>IFERROR(VLOOKUP(D5,DB!A:F,6,0),"")</f>
        <v>Power cube</v>
      </c>
      <c r="J5" s="18" t="str">
        <f>IFERROR(VLOOKUP(D5,DB!A:G,7,0),"")</f>
        <v>Good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c r="D6" s="18" t="s">
        <v>19114</v>
      </c>
      <c r="E6" s="99"/>
      <c r="F6" s="100"/>
      <c r="G6" s="101">
        <f ca="1">IFERROR(NOW()-F6,"-")</f>
        <v>45991.070610300929</v>
      </c>
      <c r="H6" s="100"/>
      <c r="I6" s="18" t="str">
        <f>IFERROR(VLOOKUP(D6,DB!A:F,6,0),"")</f>
        <v>SCECO</v>
      </c>
      <c r="J6" s="18" t="str">
        <f>IFERROR(VLOOKUP(D6,DB!A:G,7,0),"")</f>
        <v>Dead</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45991.070610300929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45991.070610300929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45991.070610300929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45991.070610300929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45991.070610300929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45991.070610300929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45991.070610300929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45991.070610300929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45991.070610300929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45991.070610300929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45991.070610300929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45991.070610300929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45991.070610300929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45991.070610300929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45991.070610300929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45991.070610300929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45991.070610300929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45991.070610300929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45991.070610300929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45991.070610300929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45991.070610300929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45991.070610300929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45991.070610300929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45991.070610300929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45991.070610300929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45991.070610300929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45991.070610300929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45991.070610300929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45991.070610300929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45991.070610300929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45991.070610300929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45991.070610300929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45991.070610300929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45991.070610300929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45991.070610300929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45991.070610300929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45991.070610300929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45991.070610300929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45991.070610300929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45991.070610300929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45991.070610300929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45991.070610300929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45991.070610300929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45991.070610300929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45991.070610300929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45991.070610300929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45991.070610300929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45991.070610300929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45991.070610300929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45991.070610300929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45991.070610300929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45991.070610300929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45991.070610300929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45991.070610300929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45991.070610300929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45991.070610300929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45991.070610300929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45991.070610300929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45991.070610300929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45991.070610300929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45991.070610300929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45991.070610300929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45991.070610300929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45991.070610300929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45991.070610300929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45991.070610300929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45991.070610300929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45991.070610300929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45991.070610300929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45991.070610300929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45991.070610300929</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45991.070610300929</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45991.070610300929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45991.070610300929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45991.070610300929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45991.070610300929</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45991.070610300929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45991.070610300929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45991.070610300929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45991.070610300929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45991.070610300929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45991.070610300929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45991.070610300929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45991.070610300929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t="str">
        <f>IFERROR(VLOOKUP(#REF!,DB!#REF!,7,0),"")</f>
        <v/>
      </c>
      <c r="E16" s="18"/>
      <c r="F16" s="20"/>
      <c r="G16" s="21">
        <f t="shared" ca="1" si="0"/>
        <v>45991.070610300929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45991.070610300929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45991.070610300929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45991.070610300929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45991.070610300929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45991.070610300929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45991.070610300929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45991.070610300929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45991.070610300929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45991.070610300929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45991.070610300929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45991.070610300929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45991.070610300929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45991.070610300929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45991.070610300929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45991.070610300929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45991.070610300929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45991.070610300929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45991.070610300929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45991.070610300929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45991.070610300929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45991.070610300929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45991.070610300929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45991.070610300929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45991.070610300929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45991.070610300929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45991.070610300929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45991.070610300929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45991.070610300929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45991.070610300929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45991.070610300929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45991.070610300929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45991.070610300929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45991.070610300929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45991.070610300929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45991.070610300929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45991.070610300929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45991.070610300929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45991.070610300929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45991.070610300929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45991.070610300929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45991.070610300929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45991.070610300929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45991.070610300929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45991.070610300929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45991.070610300929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45991.070610300929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45991.070610300929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45991.070610300929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45991.070610300929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45991.070610300929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45991.070610300929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45991.070610300929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45991.070610300929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45991.070610300929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45991.070610300929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45991.070610300929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45991.070610300929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45991.070610300929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45991.070610300929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45991.070610300929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45991.070610300929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45991.070610300929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45991.070610300929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45991.070610300929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45991.070610300929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45991.070610300929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45991.070610300929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45991.070610300929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45991.070610300929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45991.070610300929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45991.070610300929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45991.070610300929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45991.070610300929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45991.070610300929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45991.070610300929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45991.070610300929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45991.070610300929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45991.070610300929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45991.070610300929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45991.070610300929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45991.070610300929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45991.070610300929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45991.070610300929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45991.070610300929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45991.070610300929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45991.070610300929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45991.070610300929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45991.070610300929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45991.070610300929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45991.070610300929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45991.070610300929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45991.070610300929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45991.070610300929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45991.070610300929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45991.070610300929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45991.070610300929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45991.070610300929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45991.070610300929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45991.070610300929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45991.070610300929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45991.070610300929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45991.070610300929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45991.070610300929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45991.070610300929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45991.070610300929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45991.070610300929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45991.070610300929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45991.070610300929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45991.070610300929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45991.070610300929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45991.070610300929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45991.070610300929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45991.070610300929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45991.070610300929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45991.070610300929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45991.070610300929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45991.070610300929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45991.070610300929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45991.070610300929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45991.070610300929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45991.070610300929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45991.070610300929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45991.070610300929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45991.070610300929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45991.070610300929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45991.070610300929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45991.070610300929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45991.070610300929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45991.070610300929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45991.070610300929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45991.070610300929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45991.070610300929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45991.070610300929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45991.070610300929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45991.070610300929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45991.070610300929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45991.070610300929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45991.070610300929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45991.070610300929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45991.070610300929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45991.070610300929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45991.070610300929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45991.070610300929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45991.070610300929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45991.070610300929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45991.070610300929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45991.070610300929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45991.070610300929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45991.070610300929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45991.070610300929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45991.070610300929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45991.070610300929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45991.070610300929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45991.070610300929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45991.070610300929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45991.070610300929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45991.070610300929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45991.070610300929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45991.070610300929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45991.070610300929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45991.070610300929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45991.070610300929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45991.070610300929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45991.070610300929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45991.070610300929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45991.070610300929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45991.070610300929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45991.070610300929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45991.070610300929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45991.070610300929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45991.070610300929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45991.070610300929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45991.070610300929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45991.070610300929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45991.070610300929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45991.070610300929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45991.070610300929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45991.070610300929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45991.070610300929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45991.070610300929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45991.070610300929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45991.070610300929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45991.070610300929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45991.070610300929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45991.070610300929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45991.070610300929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45991.070610300929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45991.070610300929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45991.070610300929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45991.070610300929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45991.070610300929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45991.070610300929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45991.070610300929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45991.070610300929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45991.070610300929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45991.070610300929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45991.070610300929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45991.070610300929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45991.070610300929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45991.070610300929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45991.070610300929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45991.070610300929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45991.070610300929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45991.070610300929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45991.070610300929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45991.070610300929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45991.070610300929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45991.070610300929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45991.070610300929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45991.070610300929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45991.070610300929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45991.070610300929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45991.070610300929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45991.070610300929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45991.070610300929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45991.070610300929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45991.070610300929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45991.070610300929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45991.070610300929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45991.070610300929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45991.070610300929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45991.070610300929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45991.070610300929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45991.070610300929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45991.070610300929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45991.070610300929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45991.070610300929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45991.070610300929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45991.070610300929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45991.070610300929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45991.070610300929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45991.070610300929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45991.070610300929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45991.070610300929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45991.070610300929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45991.070610300929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45991.070610300929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45991.070610300929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45991.070610300929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45991.070610300929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45991.070610300929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45991.070610300929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45991.070610300929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45991.070610300929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45991.070610300929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45991.070610300929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45991.070610300929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45991.070610300929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45991.070610300929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45991.070610300929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45991.070610300929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45991.070610300929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45991.070610300929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45991.070610300929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45991.070610300929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45991.070610300929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45991.070610300929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45991.070610300929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45991.070610300929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45991.070610300929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45991.070610300929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45991.070610300929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45991.070610300929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45991.070610300929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45991.070610300929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45991.070610300929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45991.070610300929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45991.070610300929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45991.070610300929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45991.070610300929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45991.070610300929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45991.070610300929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45991.070610300929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45991.070610300929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45991.070610300929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45991.070610300929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45991.070610300929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45991.070610300929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45991.070610300929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45991.070610300929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45991.070610300929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45991.070610300929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45991.070610300929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45991.070610300929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45991.070610300929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45991.070610300929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45991.070610300929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45991.070610300929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45991.070610300929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45991.070610300929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45991.070610300929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45991.070610300929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45991.070610300929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45991.070610300929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45991.070610300929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45991.070610300929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45991.070610300929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45991.070610300929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45991.070610300929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45991.070610300929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45991.070610300929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45991.070610300929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45991.070610300929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45991.070610300929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45991.070610300929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45991.070610300929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45991.070610300929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45991.070610300929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45991.070610300929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45991.070610300929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45991.070610300929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45991.070610300929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45991.070610300929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45991.070610300929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45991.070610300929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45991.070610300929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45991.070610300929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45991.070610300929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45991.070610300929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45991.070610300929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45991.070610300929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45991.070610300929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45991.070610300929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45991.070610300929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45991.070610300929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45991.070610300929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45991.070610300929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45991.070610300929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45991.070610300929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45991.070610300929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45991.070610300929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45991.070610300929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45991.070610300929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45991.070610300929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45991.070610300929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45991.070610300929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45991.070610300929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45991.070610300929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45991.070610300929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45991.070610300929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45991.070610300929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45991.070610300929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45991.070610300929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45991.070610300929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45991.070610300929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45991.070610300929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45991.070610300929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45991.070610300929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45991.070610300929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45991.070610300929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45991.070610300929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45991.070610300929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45991.070610300929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45991.070610300929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45991.070610300929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45991.070610300929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45991.070610300929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45991.070610300929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45991.070610300929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45991.070610300929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45991.070610300929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45991.070610300929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45991.070610300929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45991.070610300929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45991.070610300929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45991.070610300929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45991.070610300929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45991.070610300929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45991.070610300929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45991.070610300929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45991.070610300929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45991.070610300929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45991.070610300929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45991.070610300929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45991.070610300929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45991.070610300929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45991.070610300929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45991.070610300929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45991.070610300929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45991.070610300929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45991.070610300929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45991.070610300929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45991.070610300929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45991.070610300929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45991.070610300929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45991.070610300929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45991.070610300929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45991.070610300929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45991.070610300929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45991.070610300929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45991.070610300929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45991.070610300929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45991.070610300929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45991.070610300929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45991.070610300929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45991.070610300929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45991.070610300929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45991.070610300929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45991.070610300929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45991.070610300929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45991.070610300929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45991.070610300929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45991.070610300929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45991.070610300929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45991.070610300929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45991.070610300929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45991.070610300929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45991.070610300929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45991.070610300929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45991.070610300929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45991.070610300929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45991.070610300929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45991.070610300929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45991.070610300929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45991.070610300929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45991.070610300929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45991.070610300929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45991.070610300929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45991.070610300929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45991.070610300929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45991.070610300929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45991.070610300929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45991.070610300929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45991.070610300929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45991.070610300929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45991.070610300929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45991.070610300929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45991.070610300929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45991.070610300929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45991.070610300929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45991.070610300929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45991.070610300929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45991.070610300929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45991.070610300929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45991.070610300929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45991.070610300929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45991.070610300929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45991.070610300929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45991.070610300929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45991.070610300929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45991.070610300929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45991.070610300929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45991.070610300929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45991.070610300929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45991.070610300929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45991.070610300929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45991.070610300929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45991.070610300929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45991.070610300929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45991.070610300929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45991.070610300929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45991.070610300929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45991.070610300929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45991.070610300929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45991.070610300929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45991.070610300929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45991.070610300929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45991.070610300929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45991.070610300929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45991.070610300929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45991.070610300929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45991.070610300929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45991.070610300929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45991.070610300929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45991.070610300929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45991.070610300929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45991.070610300929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45991.070610300929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45991.070610300929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45991.070610300929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45991.070610300929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45991.070610300929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45991.070610300929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45991.070610300929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45991.070610300929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45991.070610300929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45991.070610300929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45991.070610300929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45991.070610300929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45991.070610300929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45991.070610300929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45991.070610300929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45991.070610300929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45991.070610300929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45991.070610300929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45991.070610300929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45991.070610300929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45991.070610300929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45991.070610300929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45991.070610300929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45991.070610300929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45991.070610300929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45991.070610300929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45991.070610300929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45991.070610300929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45991.070610300929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45991.070610300929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45991.070610300929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45991.070610300929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45991.070610300929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45991.070610300929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45991.070610300929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45991.070610300929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45991.070610300929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45991.070610300929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45991.070610300929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45991.070610300929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45991.070610300929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45991.070610300929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45991.070610300929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45991.070610300929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45991.070610300929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45991.070610300929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45991.070610300929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45991.070610300929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45991.070610300929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45991.070610300929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45991.070610300929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45991.070610300929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45991.070610300929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45991.070610300929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45991.070610300929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45991.070610300929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45991.070610300929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45991.070610300929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45991.070610300929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45991.070610300929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45991.070610300929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45991.070610300929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45991.070610300929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45991.070610300929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45991.070610300929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45991.070610300929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45991.070610300929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45991.070610300929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45991.070610300929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45991.070610300929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45991.070610300929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45991.070610300929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45991.070610300929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45991.070610300929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45991.070610300929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45991.070610300929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45991.070610300929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45991.070610300929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45991.070610300929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45991.070610300929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45991.070610300929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45991.070610300929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45991.070610300929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45991.070610300929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45991.070610300929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45991.070610300929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45991.070610300929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45991.070610300929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45991.070610300929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45991.070610300929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45991.070610300929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45991.070610300929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45991.070610300929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45991.070610300929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45991.070610300929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45991.070610300929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45991.070610300929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45991.070610300929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45991.070610300929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45991.070610300929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45991.070610300929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45991.070610300929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45991.070610300929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45991.070610300929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45991.070610300929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45991.070610300929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45991.070610300929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45991.070610300929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45991.070610300929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45991.070610300929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45991.070610300929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45991.070610300929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45991.070610300929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45991.070610300929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45991.070610300929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45991.070610300929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45991.070610300929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45991.070610300929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45991.070610300929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45991.070610300929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45991.070610300929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45991.070610300929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45991.070610300929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45991.070610300929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45991.070610300929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45991.070610300929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45991.070610300929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45991.070610300929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45991.070610300929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45991.070610300929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45991.070610300929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45991.070610300929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45991.070610300929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45991.070610300929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45991.070610300929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45991.070610300929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45991.070610300929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45991.070610300929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45991.070610300929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45991.070610300929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45991.070610300929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45991.070610300929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45991.070610300929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45991.070610300929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45991.070610300929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45991.070610300929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45991.070610300929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45991.070610300929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45991.070610300929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45991.070610300929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45991.070610300929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45991.070610300929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45991.070610300929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45991.070610300929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45991.070610300929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45991.070610300929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45991.070610300929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45991.070610300929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45991.070610300929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45991.070610300929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45991.070610300929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45991.070610300929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45991.070610300929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45991.070610300929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45991.070610300929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45991.070610300929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45991.070610300929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45991.070610300929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45991.070610300929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45991.070610300929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45991.070610300929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45991.070610300929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45991.070610300929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45991.070610300929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45991.070610300929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45991.070610300929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45991.070610300929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45991.070610300929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45991.070610300929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45991.070610300929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45991.070610300929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45991.070610300929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45991.070610300929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45991.070610300929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45991.070610300929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45991.070610300929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45991.070610300929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45991.070610300929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45991.070610300929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45991.070610300929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45991.070610300929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45991.070610300929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45991.070610300929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45991.070610300929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45991.070610300929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45991.070610300929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45991.070610300929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45991.070610300929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45991.070610300929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45991.070610300929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45991.070610300929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45991.070610300929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45991.070610300929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45991.070610300929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45991.070610300929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45991.070610300929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45991.070610300929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45991.070610300929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45991.070610300929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45991.070610300929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45991.070610300929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45991.070610300929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45991.070610300929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45991.070610300929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45991.070610300929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45991.070610300929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45991.070610300929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45991.070610300929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45991.070610300929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45991.070610300929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45991.070610300929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45991.070610300929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45991.070610300929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45991.070610300929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45991.070610300929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45991.070610300929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45991.070610300929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45991.070610300929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45991.070610300929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45991.070610300929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45991.070610300929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45991.070610300929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45991.070610300929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45991.070610300929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45991.070610300929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45991.070610300929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45991.070610300929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45991.070610300929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45991.070610300929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45991.070610300929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45991.070610300929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45991.070610300929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45991.070610300929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45991.070610300929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45991.070610300929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45991.070610300929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45991.070610300929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45991.070610300929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45991.070610300929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45991.070610300929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45991.070610300929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45991.070610300929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45991.070610300929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45991.070610300929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45991.070610300929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45991.070610300929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45991.070610300929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45991.070610300929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45991.070610300929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45991.070610300929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45991.070610300929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45991.070610300929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45991.070610300929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45991.070610300929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45991.070610300929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45991.070610300929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45991.070610300929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45991.070610300929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45991.070610300929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45991.070610300929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45991.070610300929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45991.070610300929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45991.070610300929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45991.070610300929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45991.070610300929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45991.070610300929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45991.070610300929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45991.070610300929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45991.070610300929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45991.070610300929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45991.070610300929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45991.070610300929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45991.070610300929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45991.070610300929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45991.070610300929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45991.070610300929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45991.070610300929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45991.070610300929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45991.070610300929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45991.070610300929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45991.070610300929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45991.070610300929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45991.070610300929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45991.070610300929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45991.070610300929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45991.070610300929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45991.070610300929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45991.070610300929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45991.070610300929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45991.070610300929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45991.070610300929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45991.070610300929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45991.070610300929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45991.070610300929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45991.070610300929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45991.070610300929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45991.070610300929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45991.070610300929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45991.070610300929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45991.070610300929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45991.070610300929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45991.070610300929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45991.070610300929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45991.070610300929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45991.070610300929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45991.070610300929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45991.070610300929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45991.070610300929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45991.070610300929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45991.070610300929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45991.070610300929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45991.070610300929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45991.070610300929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45991.070610300929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45991.070610300929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45991.070610300929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45991.070610300929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45991.070610300929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45991.070610300929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45991.070610300929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45991.070610300929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45991.070610300929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45991.070610300929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45991.070610300929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45991.070610300929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45991.070610300929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45991.070610300929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45991.070610300929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45991.070610300929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45991.070610300929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45991.070610300929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45991.070610300929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45991.070610300929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45991.070610300929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45991.070610300929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45991.070610300929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45991.070610300929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45991.070610300929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45991.070610300929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45991.070610300929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45991.070610300929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45991.070610300929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45991.070610300929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45991.070610300929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45991.070610300929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45991.070610300929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45991.070610300929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45991.070610300929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45991.070610300929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45991.070610300929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45991.070610300929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45991.070610300929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45991.070610300929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45991.070610300929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45991.070610300929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45991.070610300929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45991.070610300929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45991.070610300929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45991.070610300929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45991.070610300929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45991.070610300929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45991.070610300929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45991.070610300929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45991.070610300929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45991.070610300929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45991.070610300929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45991.070610300929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45991.070610300929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45991.070610300929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45991.070610300929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45991.070610300929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45991.070610300929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45991.070610300929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45991.070610300929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45991.070610300929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45991.070610300929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45991.070610300929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45991.070610300929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45991.070610300929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45991.070610300929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45991.070610300929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45991.070610300929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45991.070610300929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45991.070610300929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45991.070610300929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45991.070610300929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45991.070610300929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45991.070610300929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45991.070610300929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45991.070610300929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45991.070610300929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45991.070610300929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45991.070610300929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45991.070610300929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45991.070610300929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45991.070610300929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45991.070610300929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45991.070610300929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45991.070610300929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45991.070610300929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45991.070610300929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45991.070610300929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45991.070610300929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45991.070610300929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45991.070610300929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45991.070610300929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45991.070610300929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45991.070610300929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45991.070610300929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45991.070610300929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45991.070610300929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45991.070610300929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45991.070610300929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45991.070610300929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45991.070610300929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45991.070610300929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45991.070610300929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45991.070610300929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45991.070610300929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45991.070610300929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45991.070610300929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45991.070610300929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45991.070610300929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45991.070610300929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45991.070610300929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45991.070610300929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45991.070610300929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45991.070610300929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45991.070610300929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45991.070610300929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45991.070610300929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45991.070610300929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45991.070610300929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45991.070610300929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45991.070610300929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45991.070610300929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45991.070610300929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45991.070610300929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45991.070610300929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45991.070610300929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45991.070610300929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45991.070610300929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45991.070610300929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45991.070610300929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45991.070610300929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45991.070610300929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45991.070610300929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45991.070610300929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45991.070610300929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45991.070610300929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45991.070610300929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45991.070610300929</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287.58989270833263</v>
      </c>
      <c r="H2" s="92">
        <v>45703.474768518521</v>
      </c>
      <c r="I2" s="92" t="str">
        <f>IFERROR(VLOOKUP(D2,DB!A:F,6,0),"")</f>
        <v>SCECO</v>
      </c>
      <c r="J2" s="92" t="str">
        <f>IFERROR(VLOOKUP(D2,DB!A:G,7,0),"")</f>
        <v>Dead</v>
      </c>
      <c r="K2" s="94" t="s">
        <v>39199</v>
      </c>
      <c r="L2" s="88" t="str">
        <f>IFERROR(VLOOKUP(D2,DB!A:I,9,0),"")</f>
        <v>Latis</v>
      </c>
    </row>
    <row r="3" spans="1:16" ht="15" customHeight="1">
      <c r="A3" s="110"/>
      <c r="B3" s="110" t="str">
        <f>IFERROR(VLOOKUP(D3,DB!A:K,11,0),"")</f>
        <v/>
      </c>
      <c r="C3" s="90"/>
      <c r="D3" s="88"/>
      <c r="E3" s="91"/>
      <c r="F3" s="92"/>
      <c r="G3" s="93">
        <f t="shared" ref="G3:G41" ca="1" si="0">IFERROR(NOW()-F3,"")</f>
        <v>45991.070610300929</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45991.070610300929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45991.070610300929</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45991.070610300929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45991.070610300929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45991.070610300929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45991.070610300929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45991.070610300929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45991.070610300929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45991.070610300929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45991.070610300929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45991.070610300929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45991.070610300929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45991.070610300929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45991.070610300929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45991.070610300929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45991.070610300929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45991.070610300929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45991.070610300929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45991.070610300929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45991.070610300929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45991.070610300929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45991.070610300929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45991.070610300929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45991.070610300929</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45991.070610300929</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45991.070610300929</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45991.070610300929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45991.070610300929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45991.070610300929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45991.070610300929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45991.070610300929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45991.070610300929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45991.070610300929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45991.070610300929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45991.070610300929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45991.070610300929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45991.070610300929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45991.070610300929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45991.070610300929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45991.070610300929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45991.070610300929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45991.070610300929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45991.070610300929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45991.070610300929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45991.070610300929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45991.070610300929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45991.070610300929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45991.070610300929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45991.070610300929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45991.070610300929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45991.070610300929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45991.070610300929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45991.070610300929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45991.070610300929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45991.070610300929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45991.070610300929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45991.070610300929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45991.070610300929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45991.070610300929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45991.070610300929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45991.070610300929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45991.070610300929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45991.070610300929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45991.070610300929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45991.070610300929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45991.070610300929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45991.070610300929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45991.070610300929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45991.070610300929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45991.070610300929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45991.070610300929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45991.070610300929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45991.070610300929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45991.070610300929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45991.070610300929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45991.070610300929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45991.070610300929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45991.070610300929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45991.070610300929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45991.070610300929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45991.070610300929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45991.070610300929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45991.070610300929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45991.070610300929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45991.070610300929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45991.070610300929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45991.070610300929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45991.070610300929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45991.070610300929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45991.070610300929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45991.070610300929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45991.070610300929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45991.070610300929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45991.070610300929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45991.070610300929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45991.070610300929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45991.070610300929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45991.070610300929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45991.070610300929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45991.070610300929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45991.070610300929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45991.070610300929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45991.070610300929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45991.070610300929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45991.070610300929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45991.070610300929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45991.070610300929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45991.070610300929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45991.070610300929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45991.070610300929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45991.070610300929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45991.070610300929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45991.070610300929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45991.070610300929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45991.070610300929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45991.070610300929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45991.070610300929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45991.070610300929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45991.070610300929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45991.070610300929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45991.070610300929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45991.070610300929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45991.070610300929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45991.070610300929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45991.070610300929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45991.070610300929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45991.070610300929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45991.070610300929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45991.070610300929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45991.070610300929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45991.070610300929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45991.070610300929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45991.070610300929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45991.070610300929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45991.070610300929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45991.070610300929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45991.070610300929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45991.070610300929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45991.070610300929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45991.070610300929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45991.070610300929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45991.070610300929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45991.070610300929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45991.070610300929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45991.070610300929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45991.070610300929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45991.070610300929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45991.070610300929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45991.070610300929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45991.070610300929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45991.070610300929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45991.070610300929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45991.070610300929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45991.070610300929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45991.070610300929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45991.070610300929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45991.070610300929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45991.070610300929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45991.070610300929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45991.070610300929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45991.070610300929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45991.070610300929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45991.070610300929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45991.070610300929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45991.070610300929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45991.070610300929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45991.070610300929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45991.070610300929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45991.070610300929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45991.070610300929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45991.070610300929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45991.070610300929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45991.070610300929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45991.070610300929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45991.070610300929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45991.070610300929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45991.070610300929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45991.070610300929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45991.070610300929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45991.070610300929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45991.070610300929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45991.070610300929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45991.070610300929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45991.070610300929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45991.070610300929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45991.070610300929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45991.070610300929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45991.070610300929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45991.070610300929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45991.070610300929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45991.070610300929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45991.070610300929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45991.070610300929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45991.070610300929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45991.070610300929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45991.070610300929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45991.070610300929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45991.070610300929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45991.070610300929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45991.070610300929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45991.070610300929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45991.070610300929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45991.070610300929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45991.070610300929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45991.070610300929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45991.070610300929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45991.070610300929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45991.070610300929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45991.070610300929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45991.070610300929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45991.070610300929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45991.070610300929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45991.070610300929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45991.070610300929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45991.070610300929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45991.070610300929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45991.070610300929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45991.070610300929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45991.070610300929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45991.070610300929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45991.070610300929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45991.070610300929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45991.070610300929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45991.070610300929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45991.070610300929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45991.070610300929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45991.070610300929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45991.070610300929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45991.070610300929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45991.070610300929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45991.070610300929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45991.070610300929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45991.070610300929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45991.070610300929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45991.070610300929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45991.070610300929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45991.070610300929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45991.070610300929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45991.070610300929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45991.070610300929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45991.070610300929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45991.070610300929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45991.070610300929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45991.070610300929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45991.070610300929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45991.070610300929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45991.070610300929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45991.070610300929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45991.070610300929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45991.070610300929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45991.070610300929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45991.070610300929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45991.070610300929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45991.070610300929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45991.070610300929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45991.070610300929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45991.070610300929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45991.070610300929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45991.070610300929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45991.070610300929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45991.070610300929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45991.070610300929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45991.070610300929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45991.070610300929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45991.070610300929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45991.070610300929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45991.070610300929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45991.070610300929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45991.070610300929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45991.070610300929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45991.070610300929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45991.070610300929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45991.070610300929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45991.070610300929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45991.070610300929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45991.070610300929</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tabSelected="1" workbookViewId="0">
      <selection activeCell="K14" sqref="K14"/>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39200</v>
      </c>
      <c r="B2" s="37" t="str">
        <f>IFERROR(VLOOKUP(D2,DB!A:K,11,0),"")</f>
        <v>R5</v>
      </c>
      <c r="C2" s="37">
        <v>3</v>
      </c>
      <c r="D2" s="103" t="s">
        <v>36085</v>
      </c>
      <c r="E2" s="37" t="s">
        <v>39106</v>
      </c>
      <c r="F2" s="38">
        <v>45891.832060185188</v>
      </c>
      <c r="G2" s="105">
        <f ca="1">IFERROR(NOW()-F2,"")</f>
        <v>99.238550115740509</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39187</v>
      </c>
      <c r="F3" s="38">
        <v>45926.188877314817</v>
      </c>
      <c r="G3" s="105">
        <f t="shared" ref="G3" ca="1" si="0">IFERROR(NOW()-F3,"")</f>
        <v>64.881732986112183</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39187</v>
      </c>
      <c r="F4" s="107">
        <v>45948.661111111112</v>
      </c>
      <c r="G4" s="108">
        <f t="shared" ref="G4" ca="1" si="1">IFERROR(NOW()-F4,"")</f>
        <v>42.409499189816415</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9.6973116898152512</v>
      </c>
      <c r="H5" s="139">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1</v>
      </c>
      <c r="D6" s="106" t="s">
        <v>32138</v>
      </c>
      <c r="E6" s="37" t="s">
        <v>39106</v>
      </c>
      <c r="F6" s="38">
        <v>45990.979907407411</v>
      </c>
      <c r="G6" s="138">
        <f ca="1">IFERROR(NOW()-F6,"")</f>
        <v>9.0702893518027849E-2</v>
      </c>
      <c r="H6" s="38">
        <v>45990.988067129627</v>
      </c>
      <c r="I6" s="37" t="str">
        <f>IFERROR(VLOOKUP(D6,DB!A:F,6,0),"")</f>
        <v>SCECO</v>
      </c>
      <c r="J6" s="37" t="str">
        <f>IFERROR(VLOOKUP(D6,DB!A:G,7,0),"")</f>
        <v>Dead</v>
      </c>
      <c r="K6" s="37" t="s">
        <v>39209</v>
      </c>
      <c r="L6" s="37" t="str">
        <f>IFERROR(VLOOKUP(D6,DB!A:I,9,0),"")</f>
        <v>Latis</v>
      </c>
    </row>
    <row r="7" spans="1:13">
      <c r="A7" s="37" t="s">
        <v>39210</v>
      </c>
      <c r="B7" s="37" t="str">
        <f>IFERROR(VLOOKUP(D7,DB!A:K,11,0),"")</f>
        <v>R5</v>
      </c>
      <c r="C7" s="37">
        <v>1</v>
      </c>
      <c r="D7" s="106" t="s">
        <v>33375</v>
      </c>
      <c r="E7" s="37" t="s">
        <v>39106</v>
      </c>
      <c r="F7" s="38">
        <v>45991.039803240739</v>
      </c>
      <c r="G7" s="138">
        <f ca="1">IFERROR(NOW()-F7,"")</f>
        <v>3.0807060189545155E-2</v>
      </c>
      <c r="H7" s="38">
        <v>45990.989039351851</v>
      </c>
      <c r="I7" s="37" t="str">
        <f>IFERROR(VLOOKUP(D7,DB!A:F,6,0),"")</f>
        <v>SCECO</v>
      </c>
      <c r="J7" s="37" t="str">
        <f>IFERROR(VLOOKUP(D7,DB!A:G,7,0),"")</f>
        <v>Weak</v>
      </c>
      <c r="K7" s="37" t="s">
        <v>39211</v>
      </c>
      <c r="L7" s="37" t="str">
        <f>IFERROR(VLOOKUP(D7,DB!A:I,9,0),"")</f>
        <v>Latis</v>
      </c>
    </row>
    <row r="8" spans="1:13">
      <c r="A8" s="37"/>
      <c r="B8" s="37" t="str">
        <f>IFERROR(VLOOKUP(D8,DB!A:K,11,0),"")</f>
        <v/>
      </c>
      <c r="C8" s="37"/>
      <c r="D8" s="106"/>
      <c r="E8" s="37"/>
      <c r="F8" s="38"/>
      <c r="G8" s="138">
        <f ca="1">IFERROR(NOW()-F8,"")</f>
        <v>45991.070610300929</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45991.070610300929</v>
      </c>
      <c r="H9" s="38"/>
      <c r="I9" s="37" t="str">
        <f>IFERROR(VLOOKUP(D9,DB!A:F,6,0),"")</f>
        <v/>
      </c>
      <c r="J9" s="37" t="str">
        <f>IFERROR(VLOOKUP(D9,DB!A:G,7,0),"")</f>
        <v/>
      </c>
      <c r="K9" s="37"/>
      <c r="L9" s="37" t="str">
        <f>IFERROR(VLOOKUP(D9,DB!A:I,9,0),"")</f>
        <v/>
      </c>
    </row>
    <row r="10" spans="1:13">
      <c r="A10" s="37"/>
      <c r="B10" s="37" t="str">
        <f>IFERROR(VLOOKUP(D10,DB!A:K,11,0),"")</f>
        <v/>
      </c>
      <c r="C10" s="37"/>
      <c r="D10" s="155"/>
      <c r="E10" s="37"/>
      <c r="F10" s="38"/>
      <c r="G10" s="138">
        <f ca="1">IFERROR(NOW()-F10,"")</f>
        <v>45991.070610300929</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45991.070610300929</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45991.070610300929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45991.070610300929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45991.070610300929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45991.070610300929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45991.070610300929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45991.070610300929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45991.070610300929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45991.070610300929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45991.070610300929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45991.070610300929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45991.070610300929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45991.070610300929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45991.070610300929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45991.070610300929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45991.070610300929</v>
      </c>
      <c r="H26" s="38"/>
      <c r="I26" s="37" t="str">
        <f>IFERROR(VLOOKUP(D26,DB!A:F,6,0),"")</f>
        <v/>
      </c>
      <c r="J26" s="37" t="str">
        <f>IFERROR(VLOOKUP(D26,DB!A:G,7,0),"")</f>
        <v/>
      </c>
      <c r="K26" s="37"/>
      <c r="L26" s="37" t="str">
        <f>IFERROR(VLOOKUP(D26,DB!A:I,9,0),"")</f>
        <v/>
      </c>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45991.070610300929</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45991.070610300929</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45991.070610300929</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45991.070610300929</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45991.070610300929</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45991.070610300929</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45991.070610300929</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45991.070610300929</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45991.070610300929</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45991.070610300929</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45991.070610300929</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45991.070610300929</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45991.070610300929</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45991.070610300929</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45991.070610300929</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45991.070610300929</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45991.070610300929</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45991.070610300929</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45991.070610300929</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45991.070610300929</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45991.070610300929</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45991.070610300929</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45991.070610300929</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45991.070610300929</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45991.070610300929</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45991.070610300929</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45991.070610300929</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45991.070610300929</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45991.070610300929</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45991.070610300929</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45991.070610300929</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45991.070610300929</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45991.070610300929</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45991.070610300929</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45991.070610300929</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45991.070610300929</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45991.070610300929</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45991.070610300929</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45991.070610300929</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45991.070610300929</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45991.070610300929</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45991.070610300929</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45991.070610300929</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45991.070610300929</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45991.070610300929</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45991.070610300929</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45991.070610300929</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45991.070610300929</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45991.070610300929</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45991.070610300929</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45991.070610300929</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45991.070610300929</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45991.070610300929</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45991.070610300929</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45991.070610300929</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45991.070610300929</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45991.070610300929</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45991.070610300929</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45991.070610300929</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45991.070610300929</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45991.070610300929</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45991.070610300929</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45991.070610300929</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45991.070610300929</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45991.070610300929</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45991.070610300929</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45991.070610300929</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45991.070610300929</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45991.070610300929</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45991.070610300929</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45991.070610300929</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45991.070610300929</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45991.070610300929</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45991.070610300929</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45991.070610300929</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45991.070610300929</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45991.070610300929</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45991.070610300929</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45991.070610300929</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45991.070610300929</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45991.070610300929</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45991.070610300929</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45991.070610300929</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45991.070610300929</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45991.070610300929</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45991.070610300929</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45991.070610300929</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45991.070610300929</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45991.070610300929</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45991.070610300929</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45991.070610300929</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45991.070610300929</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45991.070610300929</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45991.070610300929</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45991.070610300929</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45991.070610300929</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45991.070610300929</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45991.070610300929</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45991.070610300929</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45991.070610300929</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45991.070610300929</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45991.070610300929</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45991.070610300929</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45991.070610300929</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45991.070610300929</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45991.070610300929</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45991.070610300929</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45991.070610300929</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45991.070610300929</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45991.070610300929</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45991.070610300929</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45991.070610300929</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45991.070610300929</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45991.070610300929</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45991.070610300929</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45991.070610300929</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45991.070610300929</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45991.070610300929</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45991.070610300929</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45991.070610300929</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45991.070610300929</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45991.070610300929</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45991.070610300929</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45991.070610300929</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45991.070610300929</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45991.070610300929</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45991.070610300929</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45991.070610300929</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45991.070610300929</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45991.070610300929</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45991.070610300929</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45991.070610300929</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45991.070610300929</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45991.070610300929</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45991.070610300929</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45991.070610300929</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45991.070610300929</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45991.070610300929</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45991.070610300929</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45991.070610300929</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45991.070610300929</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45991.070610300929</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45991.070610300929</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45991.070610300929</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45991.070610300929</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45991.070610300929</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45991.070610300929</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45991.070610300929</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45991.070610300929</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45991.070610300929</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45991.070610300929</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45991.070610300929</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45991.070610300929</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45991.070610300929</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45991.070610300929</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45991.070610300929</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45991.070610300929</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45991.070610300929</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45991.070610300929</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45991.070610300929</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45991.070610300929</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45991.070610300929</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45991.070610300929</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45991.070610300929</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45991.070610300929</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45991.070610300929</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45991.070610300929</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45991.070610300929</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45991.070610300929</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45991.070610300929</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45991.070610300929</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45991.070610300929</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45991.070610300929</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45991.070610300929</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45991.070610300929</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45991.070610300929</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45991.070610300929</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45991.070610300929</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45991.070610300929</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45991.070610300929</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45991.070610300929</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45991.070610300929</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45991.070610300929</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45991.070610300929</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45991.070610300929</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45991.070610300929</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45991.070610300929</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45991.070610300929</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45991.070610300929</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45991.070610300929</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45991.070610300929</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45991.070610300929</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45991.070610300929</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45991.070610300929</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45991.070610300929</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45991.070610300929</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45991.070610300929</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45991.070610300929</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45991.070610300929</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45991.070610300929</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45991.070610300929</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45991.070610300929</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45991.070610300929</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45991.070610300929</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45991.070610300929</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45991.070610300929</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45991.070610300929</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45991.070610300929</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45991.070610300929</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45991.070610300929</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45991.070610300929</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45991.070610300929</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45991.070610300929</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45991.070610300929</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45991.070610300929</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45991.070610300929</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45991.070610300929</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45991.070610300929</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45991.070610300929</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45991.070610300929</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45991.070610300929</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45991.070610300929</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45991.070610300929</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45991.070610300929</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45991.070610300929</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45991.070610300929</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45991.070610300929</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45991.070610300929</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45991.070610300929</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45991.070610300929</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45991.070610300929</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45991.070610300929</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45991.070610300929</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45991.070610300929</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45991.070610300929</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45991.070610300929</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45991.070610300929</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45991.070610300929</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45991.070610300929</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45991.070610300929</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45991.070610300929</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45991.070610300929</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45991.070610300929</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45991.070610300929</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45991.070610300929</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45991.070610300929</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45991.070610300929</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45991.070610300929</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45991.070610300929</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45991.070610300929</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45991.070610300929</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45991.070610300929</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45991.070610300929</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45991.070610300929</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45991.070610300929</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45991.070610300929</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45991.070610300929</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45991.070610300929</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45991.070610300929</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45991.070610300929</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45991.070610300929</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45991.070610300929</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45991.070610300929</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45991.070610300929</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45991.070610300929</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45991.070610300929</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45991.070610300929</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45991.070610300929</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45991.070610300929</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45991.070610300929</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45991.070610300929</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45991.070610300929</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45991.070610300929</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45991.070610300929</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45991.070610300929</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45991.070610300929</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45991.070610300929</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45991.070610300929</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45991.070610300929</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45991.070610300929</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45991.070610300929</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45991.070610300929</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45991.070610300929</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45991.070610300929</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45991.070610300929</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45991.070610300929</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45991.070610300929</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45991.070610300929</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45991.070610300929</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45991.070610300929</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45991.070610300929</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45991.070610300929</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45991.070610300929</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45991.070610300929</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45991.070610300929</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45991.070610300929</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45991.070610300929</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45991.070610300929</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45991.070610300929</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45991.070610300929</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45991.070610300929</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45991.070610300929</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45991.070610300929</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45991.070610300929</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45991.070610300929</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45991.070610300929</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45991.070610300929</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45991.070610300929</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45991.070610300929</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45991.070610300929</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45991.070610300929</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45991.070610300929</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45991.070610300929</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45991.070610300929</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45991.070610300929</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45991.070610300929</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45991.070610300929</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45991.070610300929</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45991.070610300929</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45991.070610300929</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45991.070610300929</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45991.070610300929</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45991.070610300929</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45991.070610300929</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45991.070610300929</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45991.070610300929</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45991.070610300929</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45991.070610300929</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45991.070610300929</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45991.070610300929</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45991.070610300929</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45991.070610300929</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45991.070610300929</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45991.070610300929</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45991.070610300929</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45991.070610300929</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45991.070610300929</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45991.070610300929</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45991.070610300929</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45991.070610300929</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45991.070610300929</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45991.070610300929</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45991.070610300929</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45991.070610300929</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45991.070610300929</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45991.070610300929</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45991.070610300929</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45991.070610300929</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45991.070610300929</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45991.070610300929</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45991.070610300929</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45991.070610300929</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45991.070610300929</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45991.070610300929</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45991.070610300929</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45991.070610300929</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45991.070610300929</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45991.070610300929</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45991.070610300929</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45991.070610300929</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45991.070610300929</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45991.070610300929</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45991.070610300929</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45991.070610300929</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45991.070610300929</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45991.070610300929</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45991.070610300929</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45991.070610300929</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45991.070610300929</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45991.070610300929</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45991.070610300929</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45991.070610300929</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45991.070610300929</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45991.070610300929</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45991.070610300929</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45991.070610300929</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45991.070610300929</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45991.070610300929</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45991.070610300929</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45991.070610300929</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45991.070610300929</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45991.070610300929</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45991.070610300929</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45991.070610300929</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45991.070610300929</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45991.070610300929</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45991.070610300929</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45991.070610300929</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45991.070610300929</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45991.070610300929</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45991.070610300929</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45991.070610300929</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45991.070610300929</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45991.070610300929</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45991.070610300929</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45991.070610300929</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45991.070610300929</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45991.070610300929</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45991.070610300929</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45991.070610300929</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45991.070610300929</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45991.070610300929</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45991.070610300929</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45991.070610300929</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45991.070610300929</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45991.070610300929</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45991.070610300929</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45991.070610300929</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45991.070610300929</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45991.070610300929</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45991.070610300929</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45991.070610300929</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45991.070610300929</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45991.070610300929</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45991.070610300929</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45991.070610300929</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45991.070610300929</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45991.070610300929</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45991.070610300929</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45991.070610300929</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45991.070610300929</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45991.070610300929</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45991.070610300929</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45991.070610300929</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45991.070610300929</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45991.070610300929</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45991.070610300929</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45991.070610300929</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45991.070610300929</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45991.070610300929</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45991.070610300929</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45991.070610300929</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45991.070610300929</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45991.070610300929</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45991.070610300929</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45991.070610300929</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45991.070610300929</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45991.070610300929</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45991.070610300929</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45991.070610300929</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45991.070610300929</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45991.070610300929</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45991.070610300929</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45991.070610300929</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45991.070610300929</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45991.070610300929</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45991.070610300929</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45991.070610300929</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45991.070610300929</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45991.070610300929</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45991.070610300929</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45991.070610300929</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45991.070610300929</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45991.070610300929</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45991.070610300929</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45991.070610300929</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45991.070610300929</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45991.070610300929</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45991.070610300929</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45991.070610300929</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45991.070610300929</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45991.070610300929</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45991.070610300929</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45991.070610300929</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45991.070610300929</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45991.070610300929</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45991.070610300929</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45991.070610300929</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45991.070610300929</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45991.070610300929</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45991.070610300929</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45991.070610300929</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45991.070610300929</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45991.070610300929</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45991.070610300929</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45991.070610300929</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45991.070610300929</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45991.070610300929</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45991.070610300929</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45991.070610300929</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45991.070610300929</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45991.070610300929</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45991.070610300929</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45991.070610300929</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45991.070610300929</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45991.070610300929</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2025-11-29T22:43:42Z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