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6" documentId="120_S{2AC9BD13-BADA-5192-A53E-5A8FF88502F6}" xr6:coauthVersionLast="47" xr6:coauthVersionMax="47" xr10:uidLastSave="{0AEF9DA0-3FBE-4AA5-9149-03F297C91249}"/>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2" i="3"/>
  <c r="G2" i="3"/>
  <c r="I2" i="3"/>
  <c r="J2" i="3"/>
  <c r="L2" i="3"/>
  <c r="B3" i="3"/>
  <c r="G3" i="3"/>
  <c r="I3" i="3"/>
  <c r="J3" i="3"/>
  <c r="L3" i="3"/>
  <c r="B4" i="3"/>
  <c r="G4" i="3"/>
  <c r="I4" i="3"/>
  <c r="J4" i="3"/>
  <c r="L4" i="3"/>
  <c r="J7" i="1"/>
  <c r="G5" i="4"/>
  <c r="G6"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I18" i="9"/>
  <c r="I19" i="9"/>
  <c r="I20" i="9"/>
  <c r="I21" i="9"/>
  <c r="I22" i="9"/>
  <c r="I23" i="9"/>
  <c r="I24" i="9"/>
  <c r="I25" i="9"/>
  <c r="I26" i="9"/>
  <c r="I27" i="9"/>
  <c r="I28" i="9"/>
  <c r="I29" i="9"/>
  <c r="I30" i="9"/>
  <c r="I31" i="9"/>
  <c r="I32" i="9"/>
  <c r="I33" i="9"/>
  <c r="I34" i="9"/>
  <c r="I35" i="9"/>
  <c r="I36" i="9"/>
  <c r="I37" i="9"/>
  <c r="L18" i="9"/>
  <c r="L19" i="9"/>
  <c r="L20" i="9"/>
  <c r="L21" i="9"/>
  <c r="L22" i="9"/>
  <c r="L23" i="9"/>
  <c r="L24" i="9"/>
  <c r="L25" i="9"/>
  <c r="L26" i="9"/>
  <c r="L27" i="9"/>
  <c r="L28" i="9"/>
  <c r="L29" i="9"/>
  <c r="L30" i="9"/>
  <c r="L31" i="9"/>
  <c r="L32" i="9"/>
  <c r="L33" i="9"/>
  <c r="L34" i="9"/>
  <c r="L35" i="9"/>
  <c r="L36" i="9"/>
  <c r="L37" i="9"/>
  <c r="J18" i="9"/>
  <c r="J19" i="9"/>
  <c r="J20" i="9"/>
  <c r="J21" i="9"/>
  <c r="J22" i="9"/>
  <c r="J23" i="9"/>
  <c r="J24" i="9"/>
  <c r="J25" i="9"/>
  <c r="J26" i="9"/>
  <c r="J27" i="9"/>
  <c r="J28" i="9"/>
  <c r="J29" i="9"/>
  <c r="J30" i="9"/>
  <c r="J31" i="9"/>
  <c r="J32" i="9"/>
  <c r="J33" i="9"/>
  <c r="J34" i="9"/>
  <c r="J35" i="9"/>
  <c r="J36" i="9"/>
  <c r="J3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I2" i="9"/>
  <c r="I3" i="9"/>
  <c r="I4" i="9"/>
  <c r="I5" i="9"/>
  <c r="I6" i="9"/>
  <c r="I7" i="9"/>
  <c r="I8" i="9"/>
  <c r="I9" i="9"/>
  <c r="I10" i="9"/>
  <c r="I11" i="9"/>
  <c r="I12" i="9"/>
  <c r="I13" i="9"/>
  <c r="I14" i="9"/>
  <c r="I15" i="9"/>
  <c r="I16" i="9"/>
  <c r="I17"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3" i="4"/>
  <c r="I3" i="4"/>
  <c r="J3" i="4"/>
  <c r="L3" i="4"/>
  <c r="B4" i="4"/>
  <c r="G4" i="4"/>
  <c r="I4" i="4"/>
  <c r="J4" i="4"/>
  <c r="L4"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<sst xmlns="http://schemas.openxmlformats.org/spreadsheetml/2006/main" count="180281" uniqueCount="39123">
  <si>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</si>
  <si>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</si>
  <si>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</si>
  <si>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</si>
  <si>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</si>
  <si>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</si>
  <si>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</si>
  <si>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</si>
  <si>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</si>
  <si>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</si>
  <si>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</si>
  <si>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</si>
  <si>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</si>
  <si>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</si>
  <si>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</si>
  <si>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</si>
  <si>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</si>
  <si>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</si>
  <si>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</si>
  <si>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</si>
  <si>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</si>
  <si>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</si>
  <si>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</si>
  <si>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</si>
  <si>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</si>
  <si>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</si>
  <si>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</si>
  <si>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</si>
  <si>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</si>
  <si>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</si>
  <si>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</si>
  <si>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</si>
  <si>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</si>
  <si>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</si>
  <si>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</si>
  <si>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</si>
  <si>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</si>
  <si>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</si>
  <si>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</si>
  <si>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</si>
  <si>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</si>
  <si>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</si>
  <si>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</si>
  <si>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</si>
  <si>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</si>
  <si>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</si>
  <si>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</si>
  <si>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</si>
  <si>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</si>
  <si>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</si>
  <si>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</si>
  <si>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</si>
  <si>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</si>
  <si>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</si>
  <si>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</si>
  <si>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</si>
  <si>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</si>
  <si>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</si>
  <si>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</si>
  <si>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</si>
  <si>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</si>
  <si>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</si>
  <si>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</si>
  <si>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</si>
  <si>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</si>
  <si>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</si>
  <si>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</si>
  <si>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</si>
  <si>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</si>
  <si>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</si>
  <si>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</si>
  <si>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</si>
  <si>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</si>
  <si>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</si>
  <si>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</si>
  <si>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</si>
  <si>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</si>
  <si>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</si>
  <si>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</si>
  <si>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</si>
  <si>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</si>
  <si>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</si>
  <si>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</si>
  <si>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</si>
  <si>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</si>
  <si>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</si>
  <si>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</si>
  <si>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</si>
  <si>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</si>
  <si>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</si>
  <si>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</si>
  <si>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</si>
  <si>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</si>
  <si>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</si>
  <si>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</si>
  <si>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</si>
  <si>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</si>
  <si>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</si>
  <si>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</si>
  <si>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</si>
  <si>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</si>
  <si>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</si>
  <si>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</si>
  <si>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</si>
  <si>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</si>
  <si>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</si>
  <si>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</si>
  <si>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</si>
  <si>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</si>
  <si>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</si>
  <si>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</si>
  <si>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</si>
  <si>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</si>
  <si>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</si>
  <si>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</si>
  <si>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</si>
  <si>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</si>
  <si>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</si>
  <si>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</si>
  <si>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</si>
  <si>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</si>
  <si>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</si>
  <si>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</si>
  <si>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</si>
  <si>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</si>
  <si>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</si>
  <si>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</si>
  <si>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</si>
  <si>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</si>
  <si>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</si>
  <si>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</si>
  <si>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</si>
  <si>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</si>
  <si>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</si>
  <si>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</si>
  <si>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</si>
  <si>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</si>
  <si>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</si>
  <si>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</si>
  <si>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</si>
  <si>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</si>
  <si>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</si>
  <si>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</si>
  <si>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</si>
  <si>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</si>
  <si>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</si>
  <si>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</si>
  <si>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</si>
  <si>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</si>
  <si>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</si>
  <si>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</si>
  <si>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</si>
  <si>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</si>
  <si>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</si>
  <si>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</si>
  <si>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</si>
  <si>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</si>
  <si>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</si>
  <si>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</si>
  <si>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</si>
  <si>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</si>
  <si>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</si>
  <si>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</si>
  <si>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</si>
  <si>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</si>
  <si>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</si>
  <si>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</si>
  <si>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</si>
  <si>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</si>
  <si>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</si>
  <si>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</si>
  <si>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</si>
  <si>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</si>
  <si>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</si>
  <si>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</si>
  <si>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</si>
  <si>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</si>
  <si>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</si>
  <si>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</si>
  <si>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</si>
  <si>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</si>
  <si>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</si>
  <si>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</si>
  <si>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</si>
  <si>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</si>
  <si>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</si>
  <si>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</si>
  <si>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</si>
  <si>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</si>
  <si>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</si>
  <si>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</si>
  <si>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</si>
  <si>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</si>
  <si>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</si>
  <si>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</si>
  <si>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</si>
  <si>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</si>
  <si>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</si>
  <si>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</si>
  <si>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</si>
  <si>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</si>
  <si>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</si>
  <si>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</si>
  <si>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</si>
  <si>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</si>
  <si>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</si>
  <si>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</si>
  <si>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</si>
  <si>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</si>
  <si>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</si>
  <si>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</si>
  <si>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</si>
  <si>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</si>
  <si>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</si>
  <si>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</si>
  <si>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</si>
  <si>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</si>
  <si>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</si>
  <si>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</si>
  <si>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</si>
  <si>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</si>
  <si>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</si>
  <si>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</si>
  <si>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</si>
  <si>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</si>
  <si>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</si>
  <si>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</si>
  <si>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</si>
  <si>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</si>
  <si>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</si>
  <si>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</si>
  <si>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</si>
  <si>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</si>
  <si>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</si>
  <si>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</si>
  <si>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</si>
  <si>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</si>
  <si>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</si>
  <si>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</si>
  <si>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</si>
  <si>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</si>
  <si>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</si>
  <si>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</si>
  <si>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</si>
  <si>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</si>
  <si>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</si>
  <si>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</si>
  <si>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</si>
  <si>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</si>
  <si>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</si>
  <si>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</si>
  <si>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</si>
  <si>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</si>
  <si>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</si>
  <si>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</si>
  <si>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</si>
  <si>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</si>
  <si>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</si>
  <si>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</si>
  <si>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</si>
  <si>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</si>
  <si>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</si>
  <si>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</si>
  <si>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</si>
  <si>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</si>
  <si>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</si>
  <si>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</si>
  <si>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</si>
  <si>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</si>
  <si>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</si>
  <si>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</si>
  <si>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</si>
  <si>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</si>
  <si>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</si>
  <si>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</si>
  <si>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</si>
  <si>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</si>
  <si>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</si>
  <si>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</si>
  <si>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</si>
  <si>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</si>
  <si>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</si>
  <si>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</si>
  <si>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</si>
  <si>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</si>
  <si>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</si>
  <si>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</si>
  <si>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</si>
  <si>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</si>
  <si>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</si>
  <si>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</si>
  <si>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</si>
  <si>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</si>
  <si>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</si>
  <si>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</si>
  <si>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</si>
  <si>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</si>
  <si>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</si>
  <si>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</si>
  <si>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</si>
  <si>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</si>
  <si>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</si>
  <si>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</si>
  <si>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</si>
  <si>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</si>
  <si>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</si>
  <si>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</si>
  <si>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</si>
  <si>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</si>
  <si>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</si>
  <si>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</si>
  <si>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</si>
  <si>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</si>
  <si>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</si>
  <si>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</si>
  <si>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</si>
  <si>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</si>
  <si>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</si>
  <si>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</si>
  <si>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</si>
  <si>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</si>
  <si>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</si>
  <si>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</si>
  <si>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</si>
  <si>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</si>
  <si>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</si>
  <si>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</si>
  <si>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</si>
  <si>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</si>
  <si>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</si>
  <si>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</si>
  <si>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</si>
  <si>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</si>
  <si>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</si>
  <si>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</si>
  <si>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</si>
  <si>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</si>
  <si>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</si>
  <si>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</si>
  <si>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</si>
  <si>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</si>
  <si>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</si>
  <si>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</si>
  <si>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</si>
  <si>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</si>
  <si>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</si>
  <si>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</si>
  <si>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</si>
  <si>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</si>
  <si>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</si>
  <si>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</si>
  <si>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</si>
  <si>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</si>
  <si>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</si>
  <si>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</si>
  <si>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</si>
  <si>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</si>
  <si>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</si>
  <si>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</si>
  <si>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</si>
  <si>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</si>
  <si>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</si>
  <si>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</si>
  <si>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</si>
  <si>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</si>
  <si>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</si>
  <si>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</si>
  <si>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</si>
  <si>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</si>
  <si>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</si>
  <si>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</si>
  <si>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</si>
  <si>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</si>
  <si>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</si>
  <si>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</si>
  <si>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</si>
  <si>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</si>
  <si>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</si>
  <si>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</si>
  <si>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</si>
  <si>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</si>
  <si>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</si>
  <si>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</si>
  <si>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</si>
  <si>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</si>
  <si>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</si>
  <si>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</si>
  <si>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</si>
  <si>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</si>
  <si>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</si>
  <si>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</si>
  <si>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</si>
  <si>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</si>
  <si>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</si>
  <si>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</si>
  <si>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</si>
  <si>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</si>
  <si>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</si>
  <si>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</si>
  <si>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</si>
  <si>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</si>
  <si>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</si>
  <si>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</si>
  <si>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</si>
  <si>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</si>
  <si>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</si>
  <si>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</si>
  <si>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</si>
  <si>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</si>
  <si>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</si>
  <si>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</si>
  <si>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</si>
  <si>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</si>
  <si>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</si>
  <si>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</si>
  <si>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</si>
  <si>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</si>
  <si>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</si>
  <si>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</si>
  <si>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</si>
  <si>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</si>
  <si>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</si>
  <si>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</si>
  <si>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</si>
  <si>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</si>
  <si>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</si>
  <si>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</si>
  <si>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</si>
  <si>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</si>
  <si>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</si>
  <si>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</si>
  <si>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</si>
  <si>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</si>
  <si>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</si>
  <si>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</si>
  <si>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</si>
  <si>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</si>
  <si>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</si>
  <si>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</si>
  <si>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</si>
  <si>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</si>
  <si>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</si>
  <si>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</si>
  <si>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</si>
  <si>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</si>
  <si>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</si>
  <si>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</si>
  <si>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</si>
  <si>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</si>
  <si>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</si>
  <si>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</si>
  <si>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</si>
  <si>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</si>
  <si>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</si>
  <si>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</si>
  <si>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</si>
  <si>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</si>
  <si>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</si>
  <si>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</si>
  <si>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</si>
  <si>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</si>
  <si>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</si>
  <si>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</si>
  <si>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</si>
  <si>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</si>
  <si>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</si>
  <si>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</si>
  <si>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</si>
  <si>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</si>
  <si>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</si>
  <si>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</si>
  <si>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</si>
  <si>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</si>
  <si>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</si>
  <si>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</si>
  <si>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</si>
  <si>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</si>
  <si>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</si>
  <si>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</si>
  <si>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</si>
  <si>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</si>
  <si>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</si>
  <si>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</si>
  <si>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</si>
  <si>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</si>
  <si>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</si>
  <si>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</si>
  <si>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</si>
  <si>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</si>
  <si>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</si>
  <si>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</si>
  <si>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</si>
  <si>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</si>
  <si>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</si>
  <si>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</si>
  <si>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</si>
  <si>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</si>
  <si>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</si>
  <si>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</si>
  <si>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</si>
  <si>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</si>
  <si>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</si>
  <si>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</si>
  <si>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</si>
  <si>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</si>
  <si>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</si>
  <si>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</si>
  <si>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</si>
  <si>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</si>
  <si>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</si>
  <si>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</si>
  <si>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</si>
  <si>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</si>
  <si>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</si>
  <si>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</si>
  <si>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</si>
  <si>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</si>
  <si>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</si>
  <si>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</si>
  <si>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</si>
  <si>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</si>
  <si>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</si>
  <si>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</si>
  <si>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</si>
  <si>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</si>
  <si>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</si>
  <si>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</si>
  <si>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</si>
  <si>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</si>
  <si>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</si>
  <si>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</si>
  <si>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</si>
  <si>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</si>
  <si>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</si>
  <si>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</si>
  <si>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</si>
  <si>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</si>
  <si>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</si>
  <si>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</si>
  <si>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</si>
  <si>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</si>
  <si>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</si>
  <si>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</si>
  <si>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</si>
  <si>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</si>
  <si>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</si>
  <si>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</si>
  <si>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</si>
  <si>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</si>
  <si>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</si>
  <si>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</si>
  <si>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</si>
  <si>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</si>
  <si>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</si>
  <si>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</si>
  <si>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</si>
  <si>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</si>
  <si>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</si>
  <si>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</si>
  <si>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</si>
  <si>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</si>
  <si>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</si>
  <si>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</si>
  <si>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</si>
  <si>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</si>
  <si>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</si>
  <si>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</si>
  <si>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</si>
  <si>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</si>
  <si>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</si>
  <si>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</si>
  <si>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</si>
  <si>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</si>
  <si>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</si>
  <si>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</si>
  <si>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</si>
  <si>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</si>
  <si>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</si>
  <si>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</si>
  <si>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</si>
  <si>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</si>
  <si>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</si>
  <si>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</si>
  <si>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</si>
  <si>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</si>
  <si>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</si>
  <si>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</si>
  <si>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</si>
  <si>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</si>
  <si>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</si>
  <si>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</si>
  <si>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</si>
  <si>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</si>
  <si>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</si>
  <si>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</si>
  <si>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</si>
  <si>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</si>
  <si>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</si>
  <si>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</si>
  <si>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</si>
  <si>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</si>
  <si>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</si>
  <si>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</si>
  <si>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</si>
  <si>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</si>
  <si>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</si>
  <si>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</si>
  <si>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</si>
  <si>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</si>
  <si>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</si>
  <si>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</si>
  <si>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</si>
  <si>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</si>
  <si>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</si>
  <si>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</si>
  <si>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</si>
  <si>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</si>
  <si>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</si>
  <si>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</si>
  <si>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</si>
  <si>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</si>
  <si>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</si>
  <si>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</si>
  <si>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</si>
  <si>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</si>
  <si>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</si>
  <si>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</si>
  <si>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</si>
  <si>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</si>
  <si>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</si>
  <si>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</si>
  <si>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</si>
  <si>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</si>
  <si>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</si>
  <si>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</si>
  <si>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</si>
  <si>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</si>
  <si>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</si>
  <si>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</si>
  <si>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</si>
  <si>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</si>
  <si>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</si>
  <si>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</si>
  <si>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</si>
  <si>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</si>
  <si>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</si>
  <si>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</si>
  <si>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</si>
  <si>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</si>
  <si>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</si>
  <si>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</si>
  <si>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</si>
  <si>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</si>
  <si>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</si>
  <si>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</si>
  <si>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</si>
  <si>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</si>
  <si>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</si>
  <si>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</si>
  <si>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</si>
  <si>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</si>
  <si>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</si>
  <si>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</si>
  <si>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</si>
  <si>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</si>
  <si>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</si>
  <si>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</si>
  <si>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</si>
  <si>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</si>
  <si>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</si>
  <si>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</si>
  <si>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</si>
  <si>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</si>
  <si>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</si>
  <si>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</si>
  <si>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</si>
  <si>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</si>
  <si>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</si>
  <si>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</si>
  <si>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</si>
  <si>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</si>
  <si>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</si>
  <si>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</si>
  <si>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</si>
  <si>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</si>
  <si>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</si>
  <si>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</si>
  <si>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</si>
  <si>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</si>
  <si>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</si>
  <si>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</si>
  <si>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</si>
  <si>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</si>
  <si>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</si>
  <si>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</si>
  <si>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</si>
  <si>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</si>
  <si>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</si>
  <si>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</si>
  <si>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</si>
  <si>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</si>
  <si>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</si>
  <si>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</si>
  <si>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</si>
  <si>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</si>
  <si>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</si>
  <si>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</si>
  <si>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</si>
  <si>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</si>
  <si>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</si>
  <si>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</si>
  <si>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</si>
  <si>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</si>
  <si>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</si>
  <si>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</si>
  <si>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</si>
  <si>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</si>
  <si>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</si>
  <si>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</si>
  <si>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</si>
  <si>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</si>
  <si>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</si>
  <si>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</si>
  <si>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</si>
  <si>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</si>
  <si>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</si>
  <si>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</si>
  <si>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</si>
  <si>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</si>
  <si>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</si>
  <si>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</si>
  <si>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</si>
  <si>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</si>
  <si>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</si>
  <si>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</si>
  <si>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</si>
  <si>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</si>
  <si>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</si>
  <si>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</si>
  <si>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</si>
  <si>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</si>
  <si>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</si>
  <si>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</si>
  <si>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</si>
  <si>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</si>
  <si>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</si>
  <si>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</si>
  <si>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</si>
  <si>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</si>
  <si>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</si>
  <si>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</si>
  <si>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</si>
  <si>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</si>
  <si>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</si>
  <si>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</si>
  <si>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</si>
  <si>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</si>
  <si>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</si>
  <si>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</si>
  <si>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</si>
  <si>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</si>
  <si>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</si>
  <si>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</si>
  <si>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</si>
  <si>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</si>
  <si>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</si>
  <si>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</si>
  <si>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</si>
  <si>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</si>
  <si>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</si>
  <si>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</si>
  <si>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</si>
  <si>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</si>
  <si>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</si>
  <si>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</si>
  <si>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</si>
  <si>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</si>
  <si>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</si>
  <si>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</si>
  <si>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</si>
  <si>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</si>
  <si>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</si>
  <si>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</si>
  <si>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</si>
  <si>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</si>
  <si>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</si>
  <si>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</si>
  <si>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</si>
  <si>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</si>
  <si>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</si>
  <si>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</si>
  <si>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</si>
  <si>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</si>
  <si>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</si>
  <si>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</si>
  <si>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</si>
  <si>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</si>
  <si>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</si>
  <si>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</si>
  <si>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</si>
  <si>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</si>
  <si>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</si>
  <si>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</si>
  <si>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</si>
  <si>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</si>
  <si>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</si>
  <si>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</si>
  <si>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</si>
  <si>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</si>
  <si>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</si>
  <si>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</si>
  <si>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</si>
  <si>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</si>
  <si>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</si>
  <si>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</si>
  <si>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</si>
  <si>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</si>
  <si>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</si>
  <si>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</si>
  <si>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</si>
  <si>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</si>
  <si>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</si>
  <si>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</si>
  <si>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</si>
  <si>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</si>
  <si>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</si>
  <si>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</si>
  <si>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</si>
  <si>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</si>
  <si>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</si>
  <si>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</si>
  <si>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</si>
  <si>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</si>
  <si>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</si>
  <si>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</si>
  <si>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</si>
  <si>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</si>
  <si>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</si>
  <si>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</si>
  <si>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</si>
  <si>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</si>
  <si>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</si>
  <si>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</si>
  <si>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</si>
  <si>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</si>
  <si>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</si>
  <si>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</si>
  <si>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</si>
  <si>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</si>
  <si>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</si>
  <si>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</si>
  <si>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</si>
  <si>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</si>
  <si>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</si>
  <si>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</si>
  <si>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</si>
  <si>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</si>
  <si>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</si>
  <si>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</si>
  <si>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</si>
  <si>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</si>
  <si>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</si>
  <si>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</si>
  <si>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</si>
  <si>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</si>
  <si>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</si>
  <si>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</si>
  <si>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</si>
  <si>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</si>
  <si>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</si>
  <si>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</si>
  <si>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</si>
  <si>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</si>
  <si>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</si>
  <si>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</si>
  <si>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</si>
  <si>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</si>
  <si>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</si>
  <si>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</si>
  <si>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</si>
  <si>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</si>
  <si>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</si>
  <si>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</si>
  <si>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</si>
  <si>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</si>
  <si>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</si>
  <si>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</si>
  <si>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</si>
  <si>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</si>
  <si>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</si>
  <si>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</si>
  <si>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</si>
  <si>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</si>
  <si>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</si>
  <si>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</si>
  <si>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</si>
  <si>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</si>
  <si>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</si>
  <si>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</si>
  <si>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</si>
  <si>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</si>
  <si>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</si>
  <si>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</si>
  <si>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</si>
  <si>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</si>
  <si>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</si>
  <si>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</si>
  <si>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</si>
  <si>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</si>
  <si>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</si>
  <si>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</si>
  <si>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</si>
  <si>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</si>
  <si>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</si>
  <si>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</si>
  <si>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</si>
  <si>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</si>
  <si>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</si>
  <si>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</si>
  <si>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</si>
  <si>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</si>
  <si>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</si>
  <si>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</si>
  <si>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</si>
  <si>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</si>
  <si>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</si>
  <si>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</si>
  <si>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</si>
  <si>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</si>
  <si>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</si>
  <si>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</si>
  <si>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</si>
  <si>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</si>
  <si>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</si>
  <si>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</si>
  <si>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</si>
  <si>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</si>
  <si>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</si>
  <si>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</si>
  <si>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</si>
  <si>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</si>
  <si>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</si>
  <si>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</si>
  <si>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</si>
  <si>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</si>
  <si>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</si>
  <si>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</si>
  <si>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</si>
  <si>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</si>
  <si>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</si>
  <si>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</si>
  <si>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</si>
  <si>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</si>
  <si>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</si>
  <si>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</si>
  <si>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</si>
  <si>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</si>
  <si>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</si>
  <si>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</si>
  <si>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</si>
  <si>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</si>
  <si>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</si>
  <si>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</si>
  <si>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</si>
  <si>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</si>
  <si>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</si>
  <si>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</si>
  <si>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</si>
  <si>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</si>
  <si>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</si>
  <si>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</si>
  <si>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</si>
  <si>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</si>
  <si>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</si>
  <si>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</si>
  <si>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</si>
  <si>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</si>
  <si>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</si>
  <si>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</si>
  <si>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</si>
  <si>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</si>
  <si>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</si>
  <si>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</si>
  <si>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</si>
  <si>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</si>
  <si>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</si>
  <si>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</si>
  <si>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</si>
  <si>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</si>
  <si>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</si>
  <si>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</si>
  <si>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</si>
  <si>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</si>
  <si>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</si>
  <si>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</si>
  <si>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</si>
  <si>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</si>
  <si>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</si>
  <si>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</si>
  <si>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</si>
  <si>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</si>
  <si>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</si>
  <si>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</si>
  <si>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</si>
  <si>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</si>
  <si>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</si>
  <si>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</si>
  <si>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</si>
  <si>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</si>
  <si>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</si>
  <si>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</si>
  <si>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</si>
  <si>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</si>
  <si>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</si>
  <si>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</si>
  <si>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</si>
  <si>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</si>
  <si>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</si>
  <si>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</si>
  <si>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</si>
  <si>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</si>
  <si>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</si>
  <si>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</si>
  <si>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</si>
  <si>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</si>
  <si>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</si>
  <si>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</si>
  <si>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</si>
  <si>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</si>
  <si>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</si>
  <si>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</si>
  <si>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</si>
  <si>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</si>
  <si>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</si>
  <si>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</si>
  <si>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</si>
  <si>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</si>
  <si>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</si>
  <si>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</si>
  <si>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</si>
  <si>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</si>
  <si>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</si>
  <si>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</si>
  <si>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</si>
  <si>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</si>
  <si>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</si>
  <si>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</si>
  <si>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</si>
  <si>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</si>
  <si>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</si>
  <si>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</si>
  <si>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</si>
  <si>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</si>
  <si>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</si>
  <si>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</si>
  <si>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</si>
  <si>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</si>
  <si>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</si>
  <si>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</si>
  <si>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</si>
  <si>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</si>
  <si>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</si>
  <si>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</si>
  <si>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</si>
  <si>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</si>
  <si>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</si>
  <si>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</si>
  <si>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</si>
  <si>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</si>
  <si>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</si>
  <si>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</si>
  <si>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</si>
  <si>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</si>
  <si>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</si>
  <si>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</si>
  <si>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</si>
  <si>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</si>
  <si>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</si>
  <si>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</si>
  <si>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</si>
  <si>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</si>
  <si>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</si>
  <si>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</si>
  <si>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</si>
  <si>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</si>
  <si>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</si>
  <si>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</si>
  <si>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</si>
  <si>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</si>
  <si>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</si>
  <si>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</si>
  <si>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</si>
  <si>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</si>
  <si>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</si>
  <si>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</si>
  <si>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</si>
  <si>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</si>
  <si>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</si>
  <si>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</si>
  <si>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</si>
  <si>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</si>
  <si>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</si>
  <si>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</si>
  <si>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</si>
  <si>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</si>
  <si>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</si>
  <si>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</si>
  <si>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</si>
  <si>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</si>
  <si>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</si>
  <si>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</si>
  <si>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</si>
  <si>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</si>
  <si>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</si>
  <si>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</si>
  <si>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</si>
  <si>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</si>
  <si>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</si>
  <si>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</si>
  <si>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</si>
  <si>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</si>
  <si>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</si>
  <si>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</si>
  <si>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</si>
  <si>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</si>
  <si>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</si>
  <si>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</si>
  <si>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</si>
  <si>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</si>
  <si>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</si>
  <si>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</si>
  <si>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</si>
  <si>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</si>
  <si>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</si>
  <si>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</si>
  <si>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</si>
  <si>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</si>
  <si>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</si>
  <si>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</si>
  <si>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</si>
  <si>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</si>
  <si>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</si>
  <si>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</si>
  <si>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</si>
  <si>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</si>
  <si>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</si>
  <si>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</si>
  <si>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</si>
  <si>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</si>
  <si>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</si>
  <si>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</si>
  <si>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</si>
  <si>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</si>
  <si>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</si>
  <si>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</si>
  <si>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</si>
  <si>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</si>
  <si>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</si>
  <si>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</si>
  <si>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</si>
  <si>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</si>
  <si>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</si>
  <si>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</si>
  <si>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</si>
  <si>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</si>
  <si>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</si>
  <si>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</si>
  <si>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</si>
  <si>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</si>
  <si>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</si>
  <si>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</si>
  <si>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</si>
  <si>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</si>
  <si>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</si>
  <si>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</si>
  <si>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</si>
  <si>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</si>
  <si>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</si>
  <si>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</si>
  <si>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</si>
  <si>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</si>
  <si>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</si>
  <si>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</si>
  <si>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</si>
  <si>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</si>
  <si>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</si>
  <si>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</si>
  <si>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</si>
  <si>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</si>
  <si>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</si>
  <si>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</si>
  <si>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</si>
  <si>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</si>
  <si>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</si>
  <si>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</si>
  <si>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</si>
  <si>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</si>
  <si>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</si>
  <si>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</si>
  <si>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</si>
  <si>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</si>
  <si>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</si>
  <si>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</si>
  <si>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</si>
  <si>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</si>
  <si>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</si>
  <si>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</si>
  <si>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</si>
  <si>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</si>
  <si>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</si>
  <si>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</si>
  <si>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</si>
  <si>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</si>
  <si>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</si>
  <si>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</si>
  <si>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</si>
  <si>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</si>
  <si>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</si>
  <si>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</si>
  <si>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</si>
  <si>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</si>
  <si>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</si>
  <si>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</si>
  <si>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</si>
  <si>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</si>
  <si>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</si>
  <si>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</si>
  <si>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</si>
  <si>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</si>
  <si>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</si>
  <si>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</si>
  <si>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</si>
  <si>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</si>
  <si>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</si>
  <si>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</si>
  <si>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</si>
  <si>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</si>
  <si>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</si>
  <si>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</si>
  <si>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</si>
  <si>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</si>
  <si>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</si>
  <si>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</si>
  <si>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</si>
  <si>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</si>
  <si>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</si>
  <si>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</si>
  <si>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</si>
  <si>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</si>
  <si>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</si>
  <si>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</si>
  <si>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</si>
  <si>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</si>
  <si>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</si>
  <si>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</si>
  <si>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</si>
  <si>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</si>
  <si>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</si>
  <si>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</si>
  <si>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</si>
  <si>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</si>
  <si>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</si>
  <si>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</si>
  <si>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</si>
  <si>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</si>
  <si>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</si>
  <si>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</si>
  <si>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</si>
  <si>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</si>
  <si>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</si>
  <si>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</si>
  <si>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</si>
  <si>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</si>
  <si>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</si>
  <si>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</si>
  <si>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</si>
  <si>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</si>
  <si>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</si>
  <si>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</si>
  <si>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</si>
  <si>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</si>
  <si>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</si>
  <si>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</si>
  <si>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</si>
  <si>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</si>
  <si>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</si>
  <si>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</si>
  <si>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</si>
  <si>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</si>
  <si>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</si>
  <si>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</si>
  <si>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</si>
  <si>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</si>
  <si>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</si>
  <si>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</si>
  <si>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</si>
  <si>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</si>
  <si>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</si>
  <si>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</si>
  <si>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</si>
  <si>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</si>
  <si>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</si>
  <si>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</si>
  <si>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</si>
  <si>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</si>
  <si>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</si>
  <si>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</si>
  <si>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</si>
  <si>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</si>
  <si>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</si>
  <si>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</si>
  <si>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</si>
  <si>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</si>
  <si>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</si>
  <si>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</si>
  <si>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</si>
  <si>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</si>
  <si>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</si>
  <si>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</si>
  <si>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</si>
  <si>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</si>
  <si>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</si>
  <si>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</si>
  <si>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</si>
  <si>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</si>
  <si>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</si>
  <si>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</si>
  <si>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</si>
  <si>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</si>
  <si>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</si>
  <si>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</si>
  <si>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</si>
  <si>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</si>
  <si>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</si>
  <si>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</si>
  <si>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</si>
  <si>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</si>
  <si>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</si>
  <si>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</si>
  <si>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</si>
  <si>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</si>
  <si>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</si>
  <si>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</si>
  <si>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</si>
  <si>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</si>
  <si>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</si>
  <si>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</si>
  <si>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</si>
  <si>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</si>
  <si>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</si>
  <si>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</si>
  <si>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</si>
  <si>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</si>
  <si>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</si>
  <si>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</si>
  <si>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</si>
  <si>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</si>
  <si>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</si>
  <si>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</si>
  <si>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</si>
  <si>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</si>
  <si>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</si>
  <si>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</si>
  <si>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</si>
  <si>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</si>
  <si>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</si>
  <si>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</si>
  <si>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</si>
  <si>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</si>
  <si>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</si>
  <si>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</si>
  <si>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</si>
  <si>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</si>
  <si>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</si>
  <si>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</si>
  <si>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</si>
  <si>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</si>
  <si>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</si>
  <si>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</si>
  <si>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</si>
  <si>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</si>
  <si>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</si>
  <si>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</si>
  <si>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</si>
  <si>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</si>
  <si>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</si>
  <si>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</si>
  <si>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</si>
  <si>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</si>
  <si>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</si>
  <si>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</si>
  <si>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</si>
  <si>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</si>
  <si>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</si>
  <si>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</si>
  <si>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</si>
  <si>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</si>
  <si>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</si>
  <si>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</si>
  <si>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</si>
  <si>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</si>
  <si>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</si>
  <si>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</si>
  <si>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</si>
  <si>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</si>
  <si>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</si>
  <si>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</si>
  <si>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</si>
  <si>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</si>
  <si>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</si>
  <si>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</si>
  <si>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</si>
  <si>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</si>
  <si>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</si>
  <si>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</si>
  <si>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</si>
  <si>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</si>
  <si>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</si>
  <si>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</si>
  <si>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</si>
  <si>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</si>
  <si>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</si>
  <si>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</si>
  <si>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</si>
  <si>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</si>
  <si>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</si>
  <si>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</si>
  <si>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</si>
  <si>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</si>
  <si>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</si>
  <si>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</si>
  <si>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</si>
  <si>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</si>
  <si>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</si>
  <si>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</si>
  <si>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</si>
  <si>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</si>
  <si>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</si>
  <si>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</si>
  <si>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</si>
  <si>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</si>
  <si>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</si>
  <si>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</si>
  <si>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</si>
  <si>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</si>
  <si>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</si>
  <si>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</si>
  <si>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</si>
  <si>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</si>
  <si>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</si>
  <si>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</si>
  <si>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</si>
  <si>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</si>
  <si>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</si>
  <si>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</si>
  <si>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</si>
  <si>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</si>
  <si>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</si>
  <si>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</si>
  <si>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</si>
  <si>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</si>
  <si>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</si>
  <si>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</si>
  <si>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</si>
  <si>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</si>
  <si>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</si>
  <si>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</si>
  <si>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</si>
  <si>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</si>
  <si>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</si>
  <si>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</si>
  <si>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</si>
  <si>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</si>
  <si>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</si>
  <si>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</si>
  <si>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</si>
  <si>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</si>
  <si>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</si>
  <si>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</si>
  <si>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</si>
  <si>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</si>
  <si>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</si>
  <si>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</si>
  <si>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</si>
  <si>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</si>
  <si>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</si>
  <si>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</si>
  <si>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</si>
  <si>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</si>
  <si>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</si>
  <si>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</si>
  <si>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</si>
  <si>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</si>
  <si>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</si>
  <si>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</si>
  <si>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</si>
  <si>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</si>
  <si>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</si>
  <si>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</si>
  <si>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</si>
  <si>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</si>
  <si>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</si>
  <si>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</si>
  <si>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</si>
  <si>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</si>
  <si>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</si>
  <si>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</si>
  <si>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</si>
  <si>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</si>
  <si>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</si>
  <si>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</si>
  <si>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</si>
  <si>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</si>
  <si>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</si>
  <si>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</si>
  <si>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</si>
  <si>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</si>
  <si>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</si>
  <si>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</si>
  <si>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</si>
  <si>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</si>
  <si>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</si>
  <si>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</si>
  <si>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</si>
  <si>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</si>
  <si>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</si>
  <si>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</si>
  <si>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</si>
  <si>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</si>
  <si>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</si>
  <si>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</si>
  <si>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</si>
  <si>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</si>
  <si>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</si>
  <si>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</si>
  <si>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</si>
  <si>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</si>
  <si>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</si>
  <si>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</si>
  <si>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</si>
  <si>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</si>
  <si>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</si>
  <si>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</si>
  <si>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</si>
  <si>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</si>
  <si>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</si>
  <si>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</si>
  <si>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</si>
  <si>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</si>
  <si>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</si>
  <si>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</si>
  <si>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</si>
  <si>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</si>
  <si>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</si>
  <si>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</si>
  <si>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</si>
  <si>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</si>
  <si>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</si>
  <si>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</si>
  <si>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</si>
  <si>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</si>
  <si>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</si>
  <si>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</si>
  <si>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</si>
  <si>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</si>
  <si>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</si>
  <si>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</si>
  <si>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</si>
  <si>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</si>
  <si>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</si>
  <si>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</si>
  <si>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</si>
  <si>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</si>
  <si>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</si>
  <si>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</si>
  <si>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</si>
  <si>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</si>
  <si>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</si>
  <si>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</si>
  <si>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</si>
  <si>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</si>
  <si>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</si>
  <si>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</si>
  <si>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</si>
  <si>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</si>
  <si>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</si>
  <si>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</si>
  <si>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</si>
  <si>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</si>
  <si>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</si>
  <si>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</si>
  <si>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</si>
  <si>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</si>
  <si>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</si>
  <si>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</si>
  <si>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</si>
  <si>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</si>
  <si>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</si>
  <si>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</si>
  <si>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</si>
  <si>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</si>
  <si>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</si>
  <si>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</si>
  <si>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</si>
  <si>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</si>
  <si>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</si>
  <si>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</si>
  <si>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</si>
  <si>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</si>
  <si>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</si>
  <si>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</si>
  <si>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</si>
  <si>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</si>
  <si>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</si>
  <si>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</si>
  <si>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</si>
  <si>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</si>
  <si>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</si>
  <si>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</si>
  <si>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</si>
  <si>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</si>
  <si>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</si>
  <si>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</si>
  <si>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</si>
  <si>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</si>
  <si>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</si>
  <si>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</si>
  <si>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</si>
  <si>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</si>
  <si>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</si>
  <si>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</si>
  <si>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</si>
  <si>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</si>
  <si>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</si>
  <si>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</si>
  <si>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</si>
  <si>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</si>
  <si>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</si>
  <si>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</si>
  <si>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</si>
  <si>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</si>
  <si>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</si>
  <si>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</si>
  <si>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</si>
  <si>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</si>
  <si>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</si>
  <si>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</si>
  <si>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</si>
  <si>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</si>
  <si>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</si>
  <si>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</si>
  <si>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</si>
  <si>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</si>
  <si>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</si>
  <si>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</si>
  <si>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</si>
  <si>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</si>
  <si>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</si>
  <si>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</si>
  <si>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</si>
  <si>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</si>
  <si>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</si>
  <si>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</si>
  <si>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</si>
  <si>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</si>
  <si>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</si>
  <si>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</si>
  <si>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</si>
  <si>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</si>
  <si>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</si>
  <si>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</si>
  <si>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</si>
  <si>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</si>
  <si>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</si>
  <si>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</si>
  <si>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</si>
  <si>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</si>
  <si>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</si>
  <si>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</si>
  <si>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</si>
  <si>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</si>
  <si>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</si>
  <si>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</si>
  <si>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</si>
  <si>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</si>
  <si>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</si>
  <si>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</si>
  <si>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</si>
  <si>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</si>
  <si>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</si>
  <si>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</si>
  <si>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</si>
  <si>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</si>
  <si>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</si>
  <si>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</si>
  <si>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</si>
  <si>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</si>
  <si>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</si>
  <si>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</si>
  <si>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</si>
  <si>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</si>
  <si>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</si>
  <si>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</si>
  <si>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</si>
  <si>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</si>
  <si>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</si>
  <si>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</si>
  <si>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</si>
  <si>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</si>
  <si>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</si>
  <si>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</si>
  <si>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</si>
  <si>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</si>
  <si>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</si>
  <si>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</si>
  <si>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</si>
  <si>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</si>
  <si>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</si>
  <si>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</si>
  <si>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</si>
  <si>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</si>
  <si>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</si>
  <si>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</si>
  <si>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</si>
  <si>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</si>
  <si>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</si>
  <si>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</si>
  <si>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</si>
  <si>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</si>
  <si>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</si>
  <si>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</si>
  <si>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</si>
  <si>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</si>
  <si>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</si>
  <si>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</si>
  <si>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</si>
  <si>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</si>
  <si>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</si>
  <si>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</si>
  <si>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</si>
  <si>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</si>
  <si>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</si>
  <si>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</si>
  <si>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</si>
  <si>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</si>
  <si>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</si>
  <si>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</si>
  <si>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</si>
  <si>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</si>
  <si>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</si>
  <si>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</si>
  <si>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</si>
  <si>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</si>
  <si>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</si>
  <si>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</si>
  <si>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</si>
  <si>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</si>
  <si>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</si>
  <si>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</si>
  <si>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</si>
  <si>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</si>
  <si>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</si>
  <si>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</si>
  <si>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</si>
  <si>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</si>
  <si>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</si>
  <si>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</si>
  <si>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</si>
  <si>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</si>
  <si>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</si>
  <si>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</si>
  <si>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</si>
  <si>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</si>
  <si>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</si>
  <si>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</si>
  <si>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</si>
  <si>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</si>
  <si>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</si>
  <si>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</si>
  <si>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</si>
  <si>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</si>
  <si>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</si>
  <si>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</si>
  <si>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</si>
  <si>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</si>
  <si>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</si>
  <si>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</si>
  <si>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</si>
  <si>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</si>
  <si>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</si>
  <si>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</si>
  <si>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</si>
  <si>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</si>
  <si>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</si>
  <si>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</si>
  <si>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</si>
  <si>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</si>
  <si>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</si>
  <si>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</si>
  <si>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</si>
  <si>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</si>
  <si>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</si>
  <si>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</si>
  <si>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</si>
  <si>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</si>
  <si>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</si>
  <si>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</si>
  <si>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</si>
  <si>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</si>
  <si>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</si>
  <si>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</si>
  <si>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</si>
  <si>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</si>
  <si>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</si>
  <si>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</si>
  <si>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</si>
  <si>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</si>
  <si>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</si>
  <si>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</si>
  <si>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</si>
  <si>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</si>
  <si>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</si>
  <si>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</si>
  <si>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</si>
  <si>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</si>
  <si>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</si>
  <si>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</si>
  <si>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</si>
  <si>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</si>
  <si>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</si>
  <si>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</si>
  <si>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</si>
  <si>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</si>
  <si>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</si>
  <si>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</si>
  <si>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</si>
  <si>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</si>
  <si>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</si>
  <si>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</si>
  <si>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</si>
  <si>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</si>
  <si>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</si>
  <si>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</si>
  <si>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</si>
  <si>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</si>
  <si>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</si>
  <si>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</si>
  <si>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</si>
  <si>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</si>
  <si>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</si>
  <si>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</si>
  <si>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</si>
  <si>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</si>
  <si>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</si>
  <si>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</si>
  <si>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</si>
  <si>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</si>
  <si>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</si>
  <si>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</si>
  <si>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</si>
  <si>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</si>
  <si>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</si>
  <si>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</si>
  <si>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</si>
  <si>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</si>
  <si>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</si>
  <si>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</si>
  <si>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</si>
  <si>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</si>
  <si>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</si>
  <si>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</si>
  <si>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</si>
  <si>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</si>
  <si>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</si>
  <si>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</si>
  <si>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</si>
  <si>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</si>
  <si>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</si>
  <si>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</si>
  <si>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</si>
  <si>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</si>
  <si>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</si>
  <si>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</si>
  <si>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</si>
  <si>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</si>
  <si>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</si>
  <si>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</si>
  <si>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</si>
  <si>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</si>
  <si>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</si>
  <si>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</si>
  <si>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</si>
  <si>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</si>
  <si>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</si>
  <si>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</si>
  <si>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</si>
  <si>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</si>
  <si>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</si>
  <si>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</si>
  <si>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</si>
  <si>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</si>
  <si>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</si>
  <si>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</si>
  <si>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</si>
  <si>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</si>
  <si>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</si>
  <si>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</si>
  <si>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</si>
  <si>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</si>
  <si>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</si>
  <si>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</si>
  <si>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</si>
  <si>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</si>
  <si>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</si>
  <si>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</si>
  <si>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</si>
  <si>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</si>
  <si>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</si>
  <si>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</si>
  <si>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</si>
  <si>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</si>
  <si>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</si>
  <si>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</si>
  <si>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</si>
  <si>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</si>
  <si>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</si>
  <si>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</si>
  <si>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</si>
  <si>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</si>
  <si>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</si>
  <si>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</si>
  <si>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</si>
  <si>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</si>
  <si>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</si>
  <si>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</si>
  <si>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</si>
  <si>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</si>
  <si>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</si>
  <si>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</si>
  <si>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</si>
  <si>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</si>
  <si>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</si>
  <si>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</si>
  <si>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</si>
  <si>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</si>
  <si>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</si>
  <si>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</si>
  <si>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</si>
  <si>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</si>
  <si>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</si>
  <si>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</si>
  <si>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</si>
  <si>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</si>
  <si>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</si>
  <si>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</si>
  <si>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</si>
  <si>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</si>
  <si>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</si>
  <si>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</si>
  <si>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</si>
  <si>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</si>
  <si>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</si>
  <si>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</si>
  <si>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</si>
  <si>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</si>
  <si>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</si>
  <si>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</si>
  <si>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</si>
  <si>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</si>
  <si>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</si>
  <si>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</si>
  <si>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</si>
  <si>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</si>
  <si>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</si>
  <si>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</si>
  <si>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</si>
  <si>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</si>
  <si>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</si>
  <si>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</si>
  <si>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</si>
  <si>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</si>
  <si>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</si>
  <si>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</si>
  <si>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</si>
  <si>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</si>
  <si>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</si>
  <si>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</si>
  <si>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</si>
  <si>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</si>
  <si>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</si>
  <si>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</si>
  <si>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</si>
  <si>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</si>
  <si>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</si>
  <si>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</si>
  <si>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</si>
  <si>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</si>
  <si>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</si>
  <si>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</si>
  <si>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</si>
  <si>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</si>
  <si>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</si>
  <si>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</si>
  <si>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</si>
  <si>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</si>
  <si>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</si>
  <si>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</si>
  <si>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</si>
  <si>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</si>
  <si>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</si>
  <si>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</si>
  <si>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</si>
  <si>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</si>
  <si>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</si>
  <si>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</si>
  <si>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</si>
  <si>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</si>
  <si>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</si>
  <si>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</si>
  <si>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</si>
  <si>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</si>
  <si>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</si>
  <si>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</si>
  <si>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</si>
  <si>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</si>
  <si>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</si>
  <si>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</si>
  <si>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</si>
  <si>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</si>
  <si>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</si>
  <si>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</si>
  <si>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</si>
  <si>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</si>
  <si>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</si>
  <si>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</si>
  <si>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</si>
  <si>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</si>
  <si>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</si>
  <si>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</si>
  <si>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</si>
  <si>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</si>
  <si>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</si>
  <si>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</si>
  <si>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</si>
  <si>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</si>
  <si>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</si>
  <si>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</si>
  <si>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</si>
  <si>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</si>
  <si>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</si>
  <si>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</si>
  <si>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</si>
  <si>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</si>
  <si>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</si>
  <si>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</si>
  <si>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</si>
  <si>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</si>
  <si>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</si>
  <si>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</si>
  <si>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</si>
  <si>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</si>
  <si>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</si>
  <si>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</si>
  <si>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</si>
  <si>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</si>
  <si>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</si>
  <si>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</si>
  <si>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</si>
  <si>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</si>
  <si>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</si>
  <si>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</si>
  <si>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</si>
  <si>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</si>
  <si>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</si>
  <si>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</si>
  <si>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</si>
  <si>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</si>
  <si>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</si>
  <si>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</si>
  <si>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</si>
  <si>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</si>
  <si>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</si>
  <si>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</si>
  <si>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</si>
  <si>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</si>
  <si>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</si>
  <si>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</si>
  <si>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</si>
  <si>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</si>
  <si>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</si>
  <si>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</si>
  <si>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</si>
  <si>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</si>
  <si>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</si>
  <si>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</si>
  <si>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</si>
  <si>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</si>
  <si>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</si>
  <si>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</si>
  <si>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</si>
  <si>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</si>
  <si>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</si>
  <si>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</si>
  <si>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</si>
  <si>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</si>
  <si>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</si>
  <si>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</si>
  <si>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</si>
  <si>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</si>
  <si>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</si>
  <si>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</si>
  <si>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</si>
  <si>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</si>
  <si>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</si>
  <si>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</si>
  <si>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</si>
  <si>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</si>
  <si>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</si>
  <si>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</si>
  <si>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</si>
  <si>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</si>
  <si>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</si>
  <si>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</si>
  <si>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</si>
  <si>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</si>
  <si>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</si>
  <si>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</si>
  <si>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</si>
  <si>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</si>
  <si>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</si>
  <si>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</si>
  <si>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</si>
  <si>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</si>
  <si>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</si>
  <si>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</si>
  <si>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</si>
  <si>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</si>
  <si>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</si>
  <si>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</si>
  <si>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</si>
  <si>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</si>
  <si>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</si>
  <si>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</si>
  <si>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</si>
  <si>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</si>
  <si>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</si>
  <si>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</si>
  <si>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</si>
  <si>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</si>
  <si>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</si>
  <si>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</si>
  <si>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</si>
  <si>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</si>
  <si>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</si>
  <si>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</si>
  <si>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</si>
  <si>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</si>
  <si>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</si>
  <si>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</si>
  <si>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</si>
  <si>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</si>
  <si>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</si>
  <si>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</si>
  <si>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</si>
  <si>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</si>
  <si>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</si>
  <si>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</si>
  <si>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</si>
  <si>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</si>
  <si>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</si>
  <si>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</si>
  <si>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</si>
  <si>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</si>
  <si>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</si>
  <si>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</si>
  <si>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</si>
  <si>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</si>
  <si>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</si>
  <si>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</si>
  <si>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</si>
  <si>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</si>
  <si>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</si>
  <si>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</si>
  <si>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</si>
  <si>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</si>
  <si>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</si>
  <si>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</si>
  <si>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</si>
  <si>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</si>
  <si>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</si>
  <si>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</si>
  <si>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</si>
  <si>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</si>
  <si>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</si>
  <si>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</si>
  <si>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</si>
  <si>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</si>
  <si>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</si>
  <si>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</si>
  <si>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</si>
  <si>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</si>
  <si>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</si>
  <si>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</si>
  <si>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</si>
  <si>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</si>
  <si>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</si>
  <si>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</si>
  <si>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</si>
  <si>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</si>
  <si>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</si>
  <si>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</si>
  <si>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</si>
  <si>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</si>
  <si>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</si>
  <si>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</si>
  <si>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</si>
  <si>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</si>
  <si>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</si>
  <si>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</si>
  <si>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</si>
  <si>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</si>
  <si>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</si>
  <si>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</si>
  <si>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</si>
  <si>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</si>
  <si>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</si>
  <si>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</si>
  <si>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</si>
  <si>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</si>
  <si>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</si>
  <si>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</si>
  <si>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</si>
  <si>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</si>
  <si>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</si>
  <si>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</si>
  <si>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</si>
  <si>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</si>
  <si>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</si>
  <si>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</si>
  <si>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</si>
  <si>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</si>
  <si>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</si>
  <si>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</si>
  <si>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</si>
  <si>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</si>
  <si>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</si>
  <si>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</si>
  <si>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</si>
  <si>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</si>
  <si>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</si>
  <si>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</si>
  <si>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</si>
  <si>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</si>
  <si>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</si>
  <si>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</si>
  <si>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</si>
  <si>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</si>
  <si>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</si>
  <si>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</si>
  <si>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</si>
  <si>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</si>
  <si>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</si>
  <si>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</si>
  <si>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</si>
  <si>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</si>
  <si>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</si>
  <si>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</si>
  <si>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</si>
  <si>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</si>
  <si>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</si>
  <si>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</si>
  <si>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</si>
  <si>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</si>
  <si>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</si>
  <si>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</si>
  <si>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</si>
  <si>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</si>
  <si>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</si>
  <si>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</si>
  <si>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</si>
  <si>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</si>
  <si>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</si>
  <si>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</si>
  <si>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</si>
  <si>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</si>
  <si>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</si>
  <si>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</si>
  <si>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</si>
  <si>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</si>
  <si>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</si>
  <si>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</si>
  <si>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</si>
  <si>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</si>
  <si>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</si>
  <si>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</si>
  <si>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</si>
  <si>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</si>
  <si>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</si>
  <si>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</si>
  <si>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</si>
  <si>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</si>
  <si>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</si>
  <si>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</si>
  <si>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</si>
  <si>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</si>
  <si>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</si>
  <si>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</si>
  <si>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</si>
  <si>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</si>
  <si>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</si>
  <si>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</si>
  <si>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</si>
  <si>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</si>
  <si>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</si>
  <si>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</si>
  <si>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</si>
  <si>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</si>
  <si>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</si>
  <si>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</si>
  <si>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</si>
  <si>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</si>
  <si>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</si>
  <si>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</si>
  <si>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</si>
  <si>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</si>
  <si>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</si>
  <si>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</si>
  <si>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</si>
  <si>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</si>
  <si>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</si>
  <si>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</si>
  <si>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</si>
  <si>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</si>
  <si>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</si>
  <si>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</si>
  <si>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</si>
  <si>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</si>
  <si>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</si>
  <si>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</si>
  <si>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</si>
  <si>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</si>
  <si>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</si>
  <si>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</si>
  <si>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</si>
  <si>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</si>
  <si>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</si>
  <si>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</si>
  <si>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</si>
  <si>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</si>
  <si>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</si>
  <si>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</si>
  <si>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</si>
  <si>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</si>
  <si>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</si>
  <si>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</si>
  <si>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</si>
  <si>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</si>
  <si>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</si>
  <si>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</si>
  <si>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</si>
  <si>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</si>
  <si>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</si>
  <si>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</si>
  <si>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</si>
  <si>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</si>
  <si>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</si>
  <si>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</si>
  <si>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</si>
  <si>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</si>
  <si>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</si>
  <si>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</si>
  <si>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</si>
  <si>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</si>
  <si>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</si>
  <si>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</si>
  <si>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</si>
  <si>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</si>
  <si>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</si>
  <si>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</si>
  <si>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</si>
  <si>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</si>
  <si>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</si>
  <si>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</si>
  <si>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</si>
  <si>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</si>
  <si>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</si>
  <si>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</si>
  <si>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</si>
  <si>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</si>
  <si>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</si>
  <si>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</si>
  <si>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</si>
  <si>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</si>
  <si>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</si>
  <si>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</si>
  <si>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</si>
  <si>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</si>
  <si>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</si>
  <si>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</si>
  <si>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</si>
  <si>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</si>
  <si>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</si>
  <si>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</si>
  <si>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</si>
  <si>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</si>
  <si>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</si>
  <si>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</si>
  <si>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</si>
  <si>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</si>
  <si>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</si>
  <si>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</si>
  <si>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</si>
  <si>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</si>
  <si>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</si>
  <si>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</si>
  <si>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</si>
  <si>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</si>
  <si>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</si>
  <si>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</si>
  <si>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</si>
  <si>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</si>
  <si>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</si>
  <si>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</si>
  <si>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</si>
  <si>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</si>
  <si>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</si>
  <si>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</si>
  <si>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</si>
  <si>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</si>
  <si>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</si>
  <si>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</si>
  <si>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</si>
  <si>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</si>
  <si>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</si>
  <si>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</si>
  <si>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</si>
  <si>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</si>
  <si>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</si>
  <si>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</si>
  <si>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</si>
  <si>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</si>
  <si>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</si>
  <si>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</si>
  <si>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</si>
  <si>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</si>
  <si>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</si>
  <si>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</si>
  <si>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</si>
  <si>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</si>
  <si>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</si>
  <si>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</si>
  <si>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</si>
  <si>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</si>
  <si>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</si>
  <si>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</si>
  <si>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</si>
  <si>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</si>
  <si>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</si>
  <si>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</si>
  <si>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</si>
  <si>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</si>
  <si>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</si>
  <si>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</si>
  <si>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</si>
  <si>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</si>
  <si>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</si>
  <si>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</si>
  <si>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</si>
  <si>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</si>
  <si>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</si>
  <si>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</si>
  <si>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</si>
  <si>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</si>
  <si>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</si>
  <si>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</si>
  <si>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</si>
  <si>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</si>
  <si>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</si>
  <si>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</si>
  <si>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</si>
  <si>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</si>
  <si>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</si>
  <si>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</si>
  <si>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</si>
  <si>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</si>
  <si>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</si>
  <si>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</si>
  <si>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</si>
  <si>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</si>
  <si>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</si>
  <si>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</si>
  <si>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</si>
  <si>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</si>
  <si>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</si>
  <si>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</si>
  <si>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</si>
  <si>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</si>
  <si>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</si>
  <si>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</si>
  <si>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</si>
  <si>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</si>
  <si>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</si>
  <si>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</si>
  <si>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</si>
  <si>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</si>
  <si>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</si>
  <si>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</si>
  <si>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</si>
  <si>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</si>
  <si>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</si>
  <si>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</si>
  <si>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</si>
  <si>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</si>
  <si>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</si>
  <si>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</si>
  <si>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</si>
  <si>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</si>
  <si>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</si>
  <si>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</si>
  <si>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</si>
  <si>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</si>
  <si>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</si>
  <si>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</si>
  <si>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</si>
  <si>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</si>
  <si>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</si>
  <si>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</si>
  <si>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</si>
  <si>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</si>
  <si>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</si>
  <si>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</si>
  <si>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</si>
  <si>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</si>
  <si>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</si>
  <si>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</si>
  <si>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</si>
  <si>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</si>
  <si>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</si>
  <si>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</si>
  <si>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</si>
  <si>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</si>
  <si>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</si>
  <si>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</si>
  <si>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</si>
  <si>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</si>
  <si>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</si>
  <si>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</si>
  <si>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</si>
  <si>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</si>
  <si>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</si>
  <si>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</si>
  <si>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</si>
  <si>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</si>
  <si>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</si>
  <si>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</si>
  <si>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</si>
  <si>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</si>
  <si>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</si>
  <si>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</si>
  <si>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</si>
  <si>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</si>
  <si>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</si>
  <si>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</si>
  <si>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</si>
  <si>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</si>
  <si>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</si>
  <si>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</si>
  <si>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</si>
  <si>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</si>
  <si>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</si>
  <si>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</si>
  <si>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</si>
  <si>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</si>
  <si>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</si>
  <si>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</si>
  <si>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</si>
  <si>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</si>
  <si>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</si>
  <si>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</si>
  <si>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</si>
  <si>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</si>
  <si>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</si>
  <si>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</si>
  <si>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</si>
  <si>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</si>
  <si>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</si>
  <si>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</si>
  <si>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</si>
  <si>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</si>
  <si>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</si>
  <si>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</si>
  <si>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</si>
  <si>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</si>
  <si>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</si>
  <si>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</si>
  <si>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</si>
  <si>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</si>
  <si>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</si>
  <si>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</si>
  <si>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</si>
  <si>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</si>
  <si>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</si>
  <si>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</si>
  <si>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</si>
  <si>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</si>
  <si>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</si>
  <si>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</si>
  <si>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</si>
  <si>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</si>
  <si>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</si>
  <si>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</si>
  <si>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</si>
  <si>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</si>
  <si>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</si>
  <si>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</si>
  <si>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</si>
  <si>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</si>
  <si>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</si>
  <si>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</si>
  <si>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</si>
  <si>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</si>
  <si>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</si>
  <si>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</si>
  <si>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</si>
  <si>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</si>
  <si>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</si>
  <si>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</si>
  <si>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</si>
  <si>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</si>
  <si>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</si>
  <si>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</si>
  <si>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</si>
  <si>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</si>
  <si>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</si>
  <si>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</si>
  <si>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</si>
  <si>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</si>
  <si>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</si>
  <si>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</si>
  <si>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</si>
  <si>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</si>
  <si>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</si>
  <si>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</si>
  <si>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</si>
  <si>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</si>
  <si>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</si>
  <si>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</si>
  <si>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</si>
  <si>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</si>
  <si>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</si>
  <si>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</si>
  <si>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</si>
  <si>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</si>
  <si>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</si>
  <si>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</si>
  <si>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</si>
  <si>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</si>
  <si>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</si>
  <si>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</si>
  <si>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</si>
  <si>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</si>
  <si>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</si>
  <si>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</si>
  <si>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</si>
  <si>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</si>
  <si>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</si>
  <si>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</si>
  <si>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</si>
  <si>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</si>
  <si>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</si>
  <si>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</si>
  <si>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</si>
  <si>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</si>
  <si>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</si>
  <si>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</si>
  <si>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</si>
  <si>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</si>
  <si>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</si>
  <si>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</si>
  <si>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</si>
  <si>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</si>
  <si>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</si>
  <si>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</si>
  <si>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</si>
  <si>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</si>
  <si>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</si>
  <si>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</si>
  <si>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</si>
  <si>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</si>
  <si>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</si>
  <si>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</si>
  <si>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</si>
  <si>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</si>
  <si>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</si>
  <si>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</si>
  <si>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</si>
  <si>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</si>
  <si>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</si>
  <si>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</si>
  <si>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</si>
  <si>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</si>
  <si>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</si>
  <si>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</si>
  <si>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</si>
  <si>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</si>
  <si>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</si>
  <si>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</si>
  <si>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</si>
  <si>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</si>
  <si>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</si>
  <si>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</si>
  <si>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</si>
  <si>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</si>
  <si>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</si>
  <si>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</si>
  <si>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</si>
  <si>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</si>
  <si>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</si>
  <si>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</si>
  <si>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</si>
  <si>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</si>
  <si>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</si>
  <si>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</si>
  <si>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</si>
  <si>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</si>
  <si>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</si>
  <si>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</si>
  <si>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</si>
  <si>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</si>
  <si>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</si>
  <si>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</si>
  <si>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</si>
  <si>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</si>
  <si>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</si>
  <si>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</si>
  <si>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</si>
  <si>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</si>
  <si>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</si>
  <si>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</si>
  <si>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</si>
  <si>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</si>
  <si>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</si>
  <si>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</si>
  <si>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</si>
  <si>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</si>
  <si>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</si>
  <si>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</si>
  <si>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</si>
  <si>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</si>
  <si>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</si>
  <si>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</si>
  <si>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</si>
  <si>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</si>
  <si>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</si>
  <si>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</si>
  <si>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</si>
  <si>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</si>
  <si>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</si>
  <si>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</si>
  <si>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</si>
  <si>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</si>
  <si>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</si>
  <si>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</si>
  <si>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</si>
  <si>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</si>
  <si>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</si>
  <si>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</si>
  <si>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</si>
  <si>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</si>
  <si>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</si>
  <si>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</si>
  <si>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</si>
  <si>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</si>
  <si>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</si>
  <si>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</si>
  <si>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</si>
  <si>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</si>
  <si>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</si>
  <si>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</si>
  <si>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</si>
  <si>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</si>
  <si>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</si>
  <si>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</si>
  <si>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</si>
  <si>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</si>
  <si>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</si>
  <si>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</si>
  <si>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</si>
  <si>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</si>
  <si>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</si>
  <si>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</si>
  <si>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</si>
  <si>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</si>
  <si>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</si>
  <si>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</si>
  <si>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</si>
  <si>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</si>
  <si>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</si>
  <si>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</si>
  <si>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</si>
  <si>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</si>
  <si>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</si>
  <si>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</si>
  <si>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</si>
  <si>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</si>
  <si>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</si>
  <si>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</si>
  <si>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</si>
  <si>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</si>
  <si>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</si>
  <si>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</si>
  <si>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</si>
  <si>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</si>
  <si>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</si>
  <si>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</si>
  <si>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</si>
  <si>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</si>
  <si>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</si>
  <si>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</si>
  <si>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</si>
  <si>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</si>
  <si>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</si>
  <si>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</si>
  <si>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</si>
  <si>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</si>
  <si>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</si>
  <si>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</si>
  <si>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</si>
  <si>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</si>
  <si>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</si>
  <si>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</si>
  <si>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</si>
  <si>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</si>
  <si>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</si>
  <si>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</si>
  <si>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</si>
  <si>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</si>
  <si>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</si>
  <si>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</si>
  <si>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</si>
  <si>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</si>
  <si>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</si>
  <si>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</si>
  <si>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</si>
  <si>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</si>
  <si>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</si>
  <si>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</si>
  <si>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</si>
  <si>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</si>
  <si>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</si>
  <si>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</si>
  <si>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</si>
  <si>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</si>
  <si>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</si>
  <si>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</si>
  <si>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</si>
  <si>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</si>
  <si>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</si>
  <si>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</si>
  <si>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</si>
  <si>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</si>
  <si>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</si>
  <si>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</si>
  <si>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</si>
  <si>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</si>
  <si>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</si>
  <si>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</si>
  <si>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</si>
  <si>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</si>
  <si>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</si>
  <si>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</si>
  <si>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</si>
  <si>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</si>
  <si>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</si>
  <si>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</si>
  <si>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</si>
  <si>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</si>
  <si>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</si>
  <si>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</si>
  <si>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</si>
  <si>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</si>
  <si>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</si>
  <si>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</si>
  <si>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</si>
  <si>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</si>
  <si>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</si>
  <si>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</si>
  <si>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</si>
  <si>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</si>
  <si>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</si>
  <si>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</si>
  <si>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</si>
  <si>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</si>
  <si>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</si>
  <si>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</si>
  <si>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</si>
  <si>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</si>
  <si>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</si>
  <si>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</si>
  <si>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</si>
  <si>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</si>
  <si>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</si>
  <si>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</si>
  <si>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</si>
  <si>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</si>
  <si>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</si>
  <si>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</si>
  <si>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</si>
  <si>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</si>
  <si>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</si>
  <si>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</si>
  <si>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</si>
  <si>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</si>
  <si>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</si>
  <si>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</si>
  <si>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</si>
  <si>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</si>
  <si>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</si>
  <si>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</si>
  <si>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</si>
  <si>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</si>
  <si>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</si>
  <si>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</si>
  <si>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</si>
  <si>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</si>
  <si>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</si>
  <si>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</si>
  <si>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</si>
  <si>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</si>
  <si>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</si>
  <si>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</si>
  <si>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</si>
  <si>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</si>
  <si>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</si>
  <si>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</si>
  <si>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</si>
  <si>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</si>
  <si>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</si>
  <si>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</si>
  <si>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</si>
  <si>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</si>
  <si>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</si>
  <si>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</si>
  <si>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</si>
  <si>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</si>
  <si>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</si>
  <si>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</si>
  <si>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</si>
  <si>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</si>
  <si>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</si>
  <si>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</si>
  <si>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</si>
  <si>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</si>
  <si>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</si>
  <si>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</si>
  <si>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</si>
  <si>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</si>
  <si>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</si>
  <si>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</si>
  <si>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</si>
  <si>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</si>
  <si>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</si>
  <si>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</si>
  <si>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</si>
  <si>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</si>
  <si>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</si>
  <si>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</si>
  <si>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</si>
  <si>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</si>
  <si>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</si>
  <si>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</si>
  <si>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</si>
  <si>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</si>
  <si>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</si>
  <si>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</si>
  <si>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</si>
  <si>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</si>
  <si>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</si>
  <si>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</si>
  <si>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</si>
  <si>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</si>
  <si>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</si>
  <si>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</si>
  <si>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</si>
  <si>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</si>
  <si>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</si>
  <si>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</si>
  <si>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</si>
  <si>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</si>
  <si>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</si>
  <si>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</si>
  <si>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</si>
  <si>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</si>
  <si>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</si>
  <si>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</si>
  <si>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</si>
  <si>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</si>
  <si>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</si>
  <si>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</si>
  <si>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</si>
  <si>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</si>
  <si>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</si>
  <si>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</si>
  <si>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</si>
  <si>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</si>
  <si>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</si>
  <si>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</si>
  <si>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</si>
  <si>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</si>
  <si>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</si>
  <si>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</si>
  <si>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</si>
  <si>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</si>
  <si>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</si>
  <si>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</si>
  <si>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</si>
  <si>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</si>
  <si>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</si>
  <si>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</si>
  <si>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</si>
  <si>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</si>
  <si>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</si>
  <si>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</si>
  <si>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</si>
  <si>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</si>
  <si>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</si>
  <si>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</si>
  <si>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</si>
  <si>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</si>
  <si>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</si>
  <si>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</si>
  <si>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</si>
  <si>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</si>
  <si>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</si>
  <si>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</si>
  <si>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</si>
  <si>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</si>
  <si>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</si>
  <si>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</si>
  <si>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</si>
  <si>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</si>
  <si>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</si>
  <si>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</si>
  <si>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</si>
  <si>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</si>
  <si>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</si>
  <si>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</si>
  <si>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</si>
  <si>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</si>
  <si>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</si>
  <si>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</si>
  <si>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</si>
  <si>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</si>
  <si>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</si>
  <si>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</si>
  <si>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</si>
  <si>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</si>
  <si>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</si>
  <si>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</si>
  <si>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</si>
  <si>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</si>
  <si>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</si>
  <si>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</si>
  <si>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</si>
  <si>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</si>
  <si>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</si>
  <si>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</si>
  <si>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</si>
  <si>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</si>
  <si>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</si>
  <si>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</si>
  <si>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</si>
  <si>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</si>
  <si>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</si>
  <si>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</si>
  <si>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</si>
  <si>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</si>
  <si>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</si>
  <si>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</si>
  <si>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</si>
  <si>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</si>
  <si>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</si>
  <si>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</si>
  <si>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</si>
  <si>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</si>
  <si>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</si>
  <si>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</si>
  <si>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</si>
  <si>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</si>
  <si>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</si>
  <si>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</si>
  <si>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</si>
  <si>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</si>
  <si>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</si>
  <si>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</si>
  <si>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</si>
  <si>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</si>
  <si>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</si>
  <si>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</si>
  <si>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</si>
  <si>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</si>
  <si>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</si>
  <si>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</si>
  <si>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</si>
  <si>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</si>
  <si>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</si>
  <si>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</si>
  <si>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</si>
  <si>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</si>
  <si>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</si>
  <si>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</si>
  <si>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</si>
  <si>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</si>
  <si>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</si>
  <si>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</si>
  <si>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</si>
  <si>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</si>
  <si>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</si>
  <si>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</si>
  <si>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</si>
  <si>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</si>
  <si>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</si>
  <si>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</si>
  <si>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</si>
  <si>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</si>
  <si>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</si>
  <si>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</si>
  <si>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</si>
  <si>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</si>
  <si>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</si>
  <si>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</si>
  <si>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</si>
  <si>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</si>
  <si>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</si>
  <si>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</si>
  <si>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</si>
  <si>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</si>
  <si>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</si>
  <si>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</si>
  <si>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</si>
  <si>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</si>
  <si>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</si>
  <si>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</si>
  <si>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</si>
  <si>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</si>
  <si>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</si>
  <si>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</si>
  <si>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</si>
  <si>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</si>
  <si>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</si>
  <si>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</si>
  <si>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</si>
  <si>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</si>
  <si>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</si>
  <si>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</si>
  <si>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</si>
  <si>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</si>
  <si>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</si>
  <si>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</si>
  <si>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</si>
  <si>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</si>
  <si>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</si>
  <si>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</si>
  <si>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</si>
  <si>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</si>
  <si>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</si>
  <si>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</si>
  <si>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</si>
  <si>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</si>
  <si>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</si>
  <si>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</si>
  <si>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</si>
  <si>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</si>
  <si>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</si>
  <si>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</si>
  <si>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</si>
  <si>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</si>
  <si>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</si>
  <si>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</si>
  <si>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</si>
  <si>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</si>
  <si>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</si>
  <si>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</si>
  <si>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</si>
  <si>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</si>
  <si>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</si>
  <si>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</si>
  <si>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</si>
  <si>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</si>
  <si>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</si>
  <si>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</si>
  <si>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</si>
  <si>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</si>
  <si>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</si>
  <si>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</si>
  <si>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</si>
  <si>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</si>
  <si>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</si>
  <si>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</si>
  <si>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</si>
  <si>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</si>
  <si>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</si>
  <si>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</si>
  <si>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</si>
  <si>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</si>
  <si>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</si>
  <si>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</si>
  <si>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</si>
  <si>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</si>
  <si>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</si>
  <si>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</si>
  <si>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</si>
  <si>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</si>
  <si>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</si>
  <si>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</si>
  <si>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</si>
  <si>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</si>
  <si>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</si>
  <si>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</si>
  <si>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</si>
  <si>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</si>
  <si>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</si>
  <si>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</si>
  <si>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</si>
  <si>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</si>
  <si>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</si>
  <si>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</si>
  <si>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</si>
  <si>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</si>
  <si>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</si>
  <si>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</si>
  <si>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</si>
  <si>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</si>
  <si>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</si>
  <si>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</si>
  <si>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</si>
  <si>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</si>
  <si>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</si>
  <si>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</si>
  <si>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</si>
  <si>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</si>
  <si>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</si>
  <si>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</si>
  <si>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</si>
  <si>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</si>
  <si>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</si>
  <si>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</si>
  <si>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</si>
  <si>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</si>
  <si>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</si>
  <si>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</si>
  <si>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</si>
  <si>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</si>
  <si>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</si>
  <si>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</si>
  <si>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</si>
  <si>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</si>
  <si>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</si>
  <si>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</si>
  <si>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</si>
  <si>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</si>
  <si>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</si>
  <si>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</si>
  <si>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</si>
  <si>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</si>
  <si>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</si>
  <si>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</si>
  <si>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</si>
  <si>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</si>
  <si>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</si>
  <si>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</si>
  <si>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</si>
  <si>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</si>
  <si>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</si>
  <si>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</si>
  <si>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</si>
  <si>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</si>
  <si>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</si>
  <si>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</si>
  <si>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</si>
  <si>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</si>
  <si>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</si>
  <si>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</si>
  <si>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</si>
  <si>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</si>
  <si>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</si>
  <si>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</si>
  <si>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</si>
  <si>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</si>
  <si>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</si>
  <si>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</si>
  <si>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</si>
  <si>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</si>
  <si>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</si>
  <si>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</si>
  <si>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</si>
  <si>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</si>
  <si>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</si>
  <si>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</si>
  <si>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</si>
  <si>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</si>
  <si>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</si>
  <si>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</si>
  <si>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</si>
  <si>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</si>
  <si>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</si>
  <si>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</si>
  <si>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</si>
  <si>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</si>
  <si>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</si>
  <si>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</si>
  <si>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</si>
  <si>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</si>
  <si>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</si>
  <si>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</si>
  <si>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</si>
  <si>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</si>
  <si>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</si>
  <si>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</si>
  <si>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</si>
  <si>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</si>
  <si>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</si>
  <si>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</si>
  <si>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</si>
  <si>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</si>
  <si>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</si>
  <si>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</si>
  <si>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</si>
  <si>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</si>
  <si>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</si>
  <si>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</si>
  <si>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</si>
  <si>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</si>
  <si>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</si>
  <si>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</si>
  <si>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</si>
  <si>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</si>
  <si>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</si>
  <si>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</si>
  <si>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</si>
  <si>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</si>
  <si>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</si>
  <si>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</si>
  <si>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</si>
  <si>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</si>
  <si>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</si>
  <si>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</si>
  <si>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</si>
  <si>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</si>
  <si>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</si>
  <si>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</si>
  <si>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</si>
  <si>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</si>
  <si>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</si>
  <si>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</si>
  <si>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</si>
  <si>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</si>
  <si>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</si>
  <si>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</si>
  <si>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</si>
  <si>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</si>
  <si>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</si>
  <si>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</si>
  <si>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</si>
  <si>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</si>
  <si>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</si>
  <si>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</si>
  <si>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</si>
  <si>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</si>
  <si>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</si>
  <si>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</si>
  <si>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</si>
  <si>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</si>
  <si>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</si>
  <si>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</si>
  <si>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</si>
  <si>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</si>
  <si>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</si>
  <si>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</si>
  <si>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</si>
  <si>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</si>
  <si>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</si>
  <si>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</si>
  <si>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</si>
  <si>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</si>
  <si>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</si>
  <si>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</si>
  <si>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</si>
  <si>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</si>
  <si>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</si>
  <si>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</si>
  <si>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</si>
  <si>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</si>
  <si>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</si>
  <si>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</si>
  <si>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</si>
  <si>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</si>
  <si>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</si>
  <si>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</si>
  <si>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</si>
  <si>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</si>
  <si>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</si>
  <si>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</si>
  <si>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</si>
  <si>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</si>
  <si>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</si>
  <si>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</si>
  <si>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</si>
  <si>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</si>
  <si>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</si>
  <si>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</si>
  <si>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</si>
  <si>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</si>
  <si>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</si>
  <si>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</si>
  <si>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</si>
  <si>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</si>
  <si>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</si>
  <si>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</si>
  <si>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</si>
  <si>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</si>
  <si>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</si>
  <si>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</si>
  <si>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</si>
  <si>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</si>
  <si>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</si>
  <si>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</si>
  <si>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</si>
  <si>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</si>
  <si>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</si>
  <si>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</si>
  <si>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</si>
  <si>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</si>
  <si>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</si>
  <si>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</si>
  <si>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</si>
  <si>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</si>
  <si>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</si>
  <si>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</si>
  <si>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</si>
  <si>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</si>
  <si>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</si>
  <si>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</si>
  <si>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</si>
  <si>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</si>
  <si>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</si>
  <si>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</si>
  <si>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</si>
  <si>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</si>
  <si>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</si>
  <si>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</si>
  <si>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</si>
  <si>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</si>
  <si>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</si>
  <si>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</si>
  <si>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</si>
  <si>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</si>
  <si>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</si>
  <si>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</si>
  <si>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</si>
  <si>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</si>
  <si>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</si>
  <si>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</si>
  <si>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</si>
  <si>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</si>
  <si>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</si>
  <si>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</si>
  <si>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</si>
  <si>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</si>
  <si>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</si>
  <si>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</si>
  <si>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</si>
  <si>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</si>
  <si>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</si>
  <si>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</si>
  <si>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</si>
  <si>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</si>
  <si>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</si>
  <si>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</si>
  <si>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</si>
  <si>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</si>
  <si>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</si>
  <si>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</si>
  <si>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</si>
  <si>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</si>
  <si>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</si>
  <si>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</si>
  <si>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</si>
  <si>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</si>
  <si>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</si>
  <si>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</si>
  <si>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</si>
  <si>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</si>
  <si>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</si>
  <si>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</si>
  <si>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</si>
  <si>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</si>
  <si>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</si>
  <si>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</si>
  <si>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</si>
  <si>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</si>
  <si>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</si>
  <si>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</si>
  <si>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</si>
  <si>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</si>
  <si>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</si>
  <si>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</si>
  <si>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</si>
  <si>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</si>
  <si>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</si>
  <si>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</si>
  <si>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</si>
  <si>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</si>
  <si>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</si>
  <si>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</si>
  <si>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</si>
  <si>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</si>
  <si>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</si>
  <si>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</si>
  <si>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</si>
  <si>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</si>
  <si>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</si>
  <si>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</si>
  <si>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</si>
  <si>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</si>
  <si>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</si>
  <si>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</si>
  <si>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</si>
  <si>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</si>
  <si>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</si>
  <si>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</si>
  <si>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</si>
  <si>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</si>
  <si>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</si>
  <si>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</si>
  <si>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</si>
  <si>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</si>
  <si>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</si>
  <si>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</si>
  <si>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</si>
  <si>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</si>
  <si>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</si>
  <si>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</si>
  <si>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</si>
  <si>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</si>
  <si>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</si>
  <si>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</si>
  <si>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</si>
  <si>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</si>
  <si>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</si>
  <si>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</si>
  <si>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</si>
  <si>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</si>
  <si>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</si>
  <si>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</si>
  <si>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</si>
  <si>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</si>
  <si>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</si>
  <si>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</si>
  <si>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</si>
  <si>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</si>
  <si>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</si>
  <si>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</si>
  <si>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</si>
  <si>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</si>
  <si>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</si>
  <si>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</si>
  <si>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</si>
  <si>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</si>
  <si>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</si>
  <si>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</si>
  <si>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</si>
  <si>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</si>
  <si>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</si>
  <si>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</si>
  <si>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</si>
  <si>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</si>
  <si>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</si>
  <si>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</si>
  <si>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</si>
  <si>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</si>
  <si>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</si>
  <si>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</si>
  <si>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</si>
  <si>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</si>
  <si>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</si>
  <si>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</si>
  <si>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</si>
  <si>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</si>
  <si>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</si>
  <si>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</si>
  <si>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</si>
  <si>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</si>
  <si>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</si>
  <si>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</si>
  <si>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</si>
  <si>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</si>
  <si>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</si>
  <si>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</si>
  <si>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</si>
  <si>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</si>
  <si>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</si>
  <si>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</si>
  <si>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</si>
  <si>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</si>
  <si>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</si>
  <si>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</si>
  <si>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</si>
  <si>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</si>
  <si>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</si>
  <si>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</si>
  <si>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</si>
  <si>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</si>
  <si>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</si>
  <si>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</si>
  <si>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</si>
  <si>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</si>
  <si>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</si>
  <si>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</si>
  <si>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</si>
  <si>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</si>
  <si>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</si>
  <si>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</si>
  <si>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</si>
  <si>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</si>
  <si>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</si>
  <si>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</si>
  <si>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</si>
  <si>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</si>
  <si>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</si>
  <si>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</si>
  <si>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</si>
  <si>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</si>
  <si>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</si>
  <si>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</si>
  <si>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</si>
  <si>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</si>
  <si>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</si>
  <si>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</si>
  <si>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</si>
  <si>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</si>
  <si>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</si>
  <si>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</si>
  <si>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</si>
  <si>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</si>
  <si>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</si>
  <si>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</si>
  <si>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</si>
  <si>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</si>
  <si>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</si>
  <si>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</si>
  <si>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</si>
  <si>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</si>
  <si>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</si>
  <si>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</si>
  <si>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</si>
  <si>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</si>
  <si>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</si>
  <si>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</si>
  <si>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</si>
  <si>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</si>
  <si>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</si>
  <si>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</si>
  <si>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</si>
  <si>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</si>
  <si>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</si>
  <si>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</si>
  <si>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</si>
  <si>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</si>
  <si>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</si>
  <si>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</si>
  <si>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</si>
  <si>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</si>
  <si>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</si>
  <si>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</si>
  <si>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</si>
  <si>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</si>
  <si>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</si>
  <si>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</si>
  <si>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</si>
  <si>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</si>
  <si>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</si>
  <si>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</si>
  <si>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</si>
  <si>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</si>
  <si>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</si>
  <si>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</si>
  <si>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</si>
  <si>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</si>
  <si>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</si>
  <si>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</si>
  <si>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</si>
  <si>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</si>
  <si>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</si>
  <si>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</si>
  <si>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</si>
  <si>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</si>
  <si>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</si>
  <si>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</si>
  <si>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</si>
  <si>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</si>
  <si>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</si>
  <si>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</si>
  <si>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</si>
  <si>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</si>
  <si>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</si>
  <si>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</si>
  <si>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</si>
  <si>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</si>
  <si>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</si>
  <si>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</si>
  <si>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</si>
  <si>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</si>
  <si>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</si>
  <si>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</si>
  <si>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</si>
  <si>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</si>
  <si>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</si>
  <si>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</si>
  <si>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</si>
  <si>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</si>
  <si>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</si>
  <si>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</si>
  <si>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</si>
  <si>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</si>
  <si>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</si>
  <si>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</si>
  <si>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</si>
  <si>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</si>
  <si>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</si>
  <si>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</si>
  <si>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</si>
  <si>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</si>
  <si>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</si>
  <si>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</si>
  <si>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</si>
  <si>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</si>
  <si>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</si>
  <si>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</si>
  <si>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</si>
  <si>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</si>
  <si>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</si>
  <si>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</si>
  <si>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</si>
  <si>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</si>
  <si>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</si>
  <si>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</si>
  <si>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</si>
  <si>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</si>
  <si>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</si>
  <si>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</si>
  <si>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</si>
  <si>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</si>
  <si>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</si>
  <si>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</si>
  <si>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</si>
  <si>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</si>
  <si>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</si>
  <si>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</si>
  <si>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</si>
  <si>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</si>
  <si>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</si>
  <si>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</si>
  <si>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</si>
  <si>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</si>
  <si>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</si>
  <si>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</si>
  <si>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</si>
  <si>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</si>
  <si>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</si>
  <si>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</si>
  <si>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</si>
  <si>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</si>
  <si>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</si>
  <si>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</si>
  <si>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</si>
  <si>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</si>
  <si>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</si>
  <si>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</si>
  <si>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</si>
  <si>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</si>
  <si>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</si>
  <si>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</si>
  <si>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</si>
  <si>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</si>
  <si>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</si>
  <si>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</si>
  <si>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</si>
  <si>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</si>
  <si>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</si>
  <si>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</si>
  <si>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</si>
  <si>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</si>
  <si>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</si>
  <si>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</si>
  <si>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</si>
  <si>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</si>
  <si>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</si>
  <si>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</si>
  <si>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</si>
  <si>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</si>
  <si>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</si>
  <si>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</si>
  <si>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</si>
  <si>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</si>
  <si>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</si>
  <si>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</si>
  <si>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</si>
  <si>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</si>
  <si>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</si>
  <si>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</si>
  <si>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</si>
  <si>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</si>
  <si>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</si>
  <si>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</si>
  <si>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</si>
  <si>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</si>
  <si>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</si>
  <si>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</si>
  <si>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</si>
  <si>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</si>
  <si>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</si>
  <si>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</si>
  <si>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</si>
  <si>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</si>
  <si>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</si>
  <si>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</si>
  <si>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</si>
  <si>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</si>
  <si>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</si>
  <si>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</si>
  <si>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</si>
  <si>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</si>
  <si>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</si>
  <si>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</si>
  <si>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</si>
  <si>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</si>
  <si>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</si>
  <si>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</si>
  <si>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</si>
  <si>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</si>
  <si>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</si>
  <si>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</si>
  <si>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</si>
  <si>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</si>
  <si>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</si>
  <si>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</si>
  <si>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</si>
  <si>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</si>
  <si>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</si>
  <si>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</si>
  <si>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</si>
  <si>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</si>
  <si>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</si>
  <si>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</si>
  <si>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</si>
  <si>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</si>
  <si>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</si>
  <si>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</si>
  <si>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</si>
  <si>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</si>
  <si>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</si>
  <si>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</si>
  <si>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</si>
  <si>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</si>
  <si>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</si>
  <si>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</si>
  <si>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</si>
  <si>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</si>
  <si>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</si>
  <si>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</si>
  <si>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</si>
  <si>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</si>
  <si>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</si>
  <si>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</si>
  <si>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</si>
  <si>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</si>
  <si>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</si>
  <si>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</si>
  <si>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</si>
  <si>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</si>
  <si>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</si>
  <si>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</si>
  <si>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</si>
  <si>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</si>
  <si>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</si>
  <si>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</si>
  <si>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</si>
  <si>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</si>
  <si>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</si>
  <si>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</si>
  <si>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</si>
  <si>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</si>
  <si>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</si>
  <si>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</si>
  <si>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</si>
  <si>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</si>
  <si>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</si>
  <si>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</si>
  <si>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</si>
  <si>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</si>
  <si>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</si>
  <si>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</si>
  <si>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</si>
  <si>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</si>
  <si>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</si>
  <si>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</si>
  <si>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</si>
  <si>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</si>
  <si>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</si>
  <si>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</si>
  <si>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</si>
  <si>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</si>
  <si>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</si>
  <si>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</si>
  <si>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</si>
  <si>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</si>
  <si>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</si>
  <si>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</si>
  <si>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</si>
  <si>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</si>
  <si>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</si>
  <si>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</si>
  <si>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</si>
  <si>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</si>
  <si>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</si>
  <si>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</si>
  <si>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</si>
  <si>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</si>
  <si>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</si>
  <si>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</si>
  <si>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</si>
  <si>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</si>
  <si>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</si>
  <si>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</si>
  <si>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</si>
  <si>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</si>
  <si>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</si>
  <si>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</si>
  <si>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</si>
  <si>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</si>
  <si>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</si>
  <si>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</si>
  <si>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</si>
  <si>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</si>
  <si>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</si>
  <si>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</si>
  <si>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</si>
  <si>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</si>
  <si>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</si>
  <si>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</si>
  <si>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</si>
  <si>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</si>
  <si>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</si>
  <si>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</si>
  <si>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</si>
  <si>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</si>
  <si>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</si>
  <si>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</si>
  <si>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</si>
  <si>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</si>
  <si>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</si>
  <si>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</si>
  <si>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</si>
  <si>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</si>
  <si>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</si>
  <si>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</si>
  <si>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</si>
  <si>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</si>
  <si>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</si>
  <si>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</si>
  <si>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</si>
  <si>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</si>
  <si>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</si>
  <si>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</si>
  <si>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</si>
  <si>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</si>
  <si>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</si>
  <si>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</si>
  <si>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</si>
  <si>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</si>
  <si>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</si>
  <si>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</si>
  <si>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</si>
  <si>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</si>
  <si>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</si>
  <si>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</si>
  <si>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</si>
  <si>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</si>
  <si>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</si>
  <si>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</si>
  <si>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</si>
  <si>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</si>
  <si>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</si>
  <si>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</si>
  <si>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</si>
  <si>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</si>
  <si>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</si>
  <si>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</si>
  <si>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</si>
  <si>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</si>
  <si>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</si>
  <si>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</si>
  <si>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</si>
  <si>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</si>
  <si>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</si>
  <si>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</si>
  <si>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</si>
  <si>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</si>
  <si>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</si>
  <si>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</si>
  <si>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</si>
  <si>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</si>
  <si>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</si>
  <si>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</si>
  <si>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</si>
  <si>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</si>
  <si>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</si>
  <si>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</si>
  <si>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</si>
  <si>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</si>
  <si>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</si>
  <si>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</si>
  <si>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</si>
  <si>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</si>
  <si>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</si>
  <si>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</si>
  <si>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</si>
  <si>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</si>
  <si>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</si>
  <si>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</si>
  <si>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</si>
  <si>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</si>
  <si>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</si>
  <si>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</si>
  <si>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</si>
  <si>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</si>
  <si>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</si>
  <si>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</si>
  <si>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</si>
  <si>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</si>
  <si>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</si>
  <si>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</si>
  <si>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</si>
  <si>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</si>
  <si>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</si>
  <si>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</si>
  <si>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</si>
  <si>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</si>
  <si>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</si>
  <si>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</si>
  <si>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</si>
  <si>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</si>
  <si>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</si>
  <si>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</si>
  <si>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</si>
  <si>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</si>
  <si>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</si>
  <si>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</si>
  <si>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</si>
  <si>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</si>
  <si>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</si>
  <si>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</si>
  <si>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</si>
  <si>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</si>
  <si>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</si>
  <si>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</si>
  <si>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</si>
  <si>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</si>
  <si>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</si>
  <si>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</si>
  <si>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</si>
  <si>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</si>
  <si>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</si>
  <si>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</si>
  <si>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</si>
  <si>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</si>
  <si>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</si>
  <si>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</si>
  <si>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</si>
  <si>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</si>
  <si>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</si>
  <si>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</si>
  <si>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</si>
  <si>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</si>
  <si>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</si>
  <si>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</si>
  <si>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</si>
  <si>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</si>
  <si>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</si>
  <si>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</si>
  <si>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</si>
  <si>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</si>
  <si>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</si>
  <si>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</si>
  <si>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</si>
  <si>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</si>
  <si>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</si>
  <si>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</si>
  <si>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</si>
  <si>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</si>
  <si>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</si>
  <si>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</si>
  <si>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</si>
  <si>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</si>
  <si>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</si>
  <si>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</si>
  <si>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</si>
  <si>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</si>
  <si>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</si>
  <si>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</si>
  <si>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</si>
  <si>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</si>
  <si>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</si>
  <si>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</si>
  <si>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</si>
  <si>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</si>
  <si>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</si>
  <si>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</si>
  <si>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</si>
  <si>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</si>
  <si>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</si>
  <si>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</si>
  <si>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</si>
  <si>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</si>
  <si>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</si>
  <si>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</si>
  <si>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</si>
  <si>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</si>
  <si>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</si>
  <si>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</si>
  <si>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</si>
  <si>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</si>
  <si>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</si>
  <si>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</si>
  <si>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</si>
  <si>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</si>
  <si>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</si>
  <si>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</si>
  <si>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</si>
  <si>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</si>
  <si>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</si>
  <si>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</si>
  <si>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</si>
  <si>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</si>
  <si>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</si>
  <si>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</si>
  <si>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</si>
  <si>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</si>
  <si>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</si>
  <si>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</si>
  <si>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</si>
  <si>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</si>
  <si>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</si>
  <si>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</si>
  <si>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</si>
  <si>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</si>
  <si>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</si>
  <si>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</si>
  <si>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</si>
  <si>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</si>
  <si>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</si>
  <si>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</si>
  <si>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</si>
  <si>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</si>
  <si>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</si>
  <si>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</si>
  <si>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</si>
  <si>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</si>
  <si>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</si>
  <si>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</si>
  <si>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</si>
  <si>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</si>
  <si>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</si>
  <si>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</si>
  <si>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</si>
  <si>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</si>
  <si>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</si>
  <si>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</si>
  <si>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</si>
  <si>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</si>
  <si>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</si>
  <si>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</si>
  <si>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</si>
  <si>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</si>
  <si>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</si>
  <si>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</si>
  <si>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</si>
  <si>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</si>
  <si>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</si>
  <si>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</si>
  <si>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</si>
  <si>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</si>
  <si>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</si>
  <si>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</si>
  <si>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</si>
  <si>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</si>
  <si>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</si>
  <si>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</si>
  <si>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</si>
  <si>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</si>
  <si>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</si>
  <si>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</si>
  <si>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</si>
  <si>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</si>
  <si>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</si>
  <si>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</si>
  <si>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</si>
  <si>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</si>
  <si>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</si>
  <si>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</si>
  <si>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</si>
  <si>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</si>
  <si>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</si>
  <si>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</si>
  <si>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</si>
  <si>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</si>
  <si>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</si>
  <si>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</si>
  <si>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</si>
  <si>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</si>
  <si>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</si>
  <si>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</si>
  <si>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</si>
  <si>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</si>
  <si>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</si>
  <si>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</si>
  <si>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</si>
  <si>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</si>
  <si>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</si>
  <si>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</si>
  <si>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</si>
  <si>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</si>
  <si>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</si>
  <si>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</si>
  <si>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</si>
  <si>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</si>
  <si>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</si>
  <si>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</si>
  <si>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</si>
  <si>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</si>
  <si>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</si>
  <si>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</si>
  <si>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</si>
  <si>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</si>
  <si>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</si>
  <si>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</si>
  <si>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</si>
  <si>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</si>
  <si>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</si>
  <si>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</si>
  <si>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</si>
  <si>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</si>
  <si>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</si>
  <si>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</si>
  <si>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</si>
  <si>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</si>
  <si>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</si>
  <si>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</si>
  <si>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</si>
  <si>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</si>
  <si>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</si>
  <si>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</si>
  <si>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</si>
  <si>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</si>
  <si>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</si>
  <si>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</si>
  <si>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</si>
  <si>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</si>
  <si>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</si>
  <si>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</si>
  <si>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</si>
  <si>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</si>
  <si>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</si>
  <si>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</si>
  <si>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</si>
  <si>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</si>
  <si>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</si>
  <si>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</si>
  <si>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</si>
  <si>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</si>
  <si>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</si>
  <si>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</si>
  <si>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</si>
  <si>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</si>
  <si>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</si>
  <si>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</si>
  <si>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</si>
  <si>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</si>
  <si>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</si>
  <si>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</si>
  <si>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</si>
  <si>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</si>
  <si>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</si>
  <si>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</si>
  <si>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</si>
  <si>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</si>
  <si>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</si>
  <si>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</si>
  <si>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</si>
  <si>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</si>
  <si>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</si>
  <si>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</si>
  <si>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</si>
  <si>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</si>
  <si>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</si>
  <si>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</si>
  <si>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</si>
  <si>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</si>
  <si>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</si>
  <si>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</si>
  <si>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</si>
  <si>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</si>
  <si>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</si>
  <si>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</si>
  <si>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</si>
  <si>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</si>
  <si>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</si>
  <si>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</si>
  <si>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</si>
  <si>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</si>
  <si>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</si>
  <si>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</si>
  <si>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</si>
  <si>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</si>
  <si>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</si>
  <si>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</si>
  <si>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</si>
  <si>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</si>
  <si>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</si>
  <si>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</si>
  <si>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</si>
  <si>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</si>
  <si>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</si>
  <si>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</si>
  <si>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</si>
  <si>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</si>
  <si>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</si>
  <si>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</si>
  <si>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</si>
  <si>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</si>
  <si>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</si>
  <si>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</si>
  <si>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</si>
  <si>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</si>
  <si>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</si>
  <si>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</si>
  <si>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</si>
  <si>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</si>
  <si>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</si>
  <si>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</si>
  <si>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</si>
  <si>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</si>
  <si>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</si>
  <si>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</si>
  <si>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</si>
  <si>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</si>
  <si>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</si>
  <si>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</si>
  <si>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</si>
  <si>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</si>
  <si>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</si>
  <si>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</si>
  <si>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</si>
  <si>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</si>
  <si>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</si>
  <si>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</si>
  <si>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</si>
  <si>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</si>
  <si>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</si>
  <si>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</si>
  <si>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</si>
  <si>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</si>
  <si>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</si>
  <si>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</si>
  <si>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</si>
  <si>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</si>
  <si>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</si>
  <si>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</si>
  <si>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</si>
  <si>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</si>
  <si>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</si>
  <si>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</si>
  <si>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</si>
  <si>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</si>
  <si>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</si>
  <si>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</si>
  <si>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</si>
  <si>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</si>
  <si>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</si>
  <si>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</si>
  <si>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</si>
  <si>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</si>
  <si>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</si>
  <si>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</si>
  <si>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</si>
  <si>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</si>
  <si>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</si>
  <si>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</si>
  <si>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</si>
  <si>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</si>
  <si>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</si>
  <si>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</si>
  <si>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</si>
  <si>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</si>
  <si>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</si>
  <si>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</si>
  <si>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</si>
  <si>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</si>
  <si>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</si>
  <si>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</si>
  <si>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</si>
  <si>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</si>
  <si>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</si>
  <si>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</si>
  <si>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</si>
  <si>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</si>
  <si>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</si>
  <si>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</si>
  <si>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</si>
  <si>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</si>
  <si>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</si>
  <si>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</si>
  <si>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</si>
  <si>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</si>
  <si>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</si>
  <si>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</si>
  <si>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</si>
  <si>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</si>
  <si>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</si>
  <si>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</si>
  <si>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</si>
  <si>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</si>
  <si>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</si>
  <si>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</si>
  <si>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</si>
  <si>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</si>
  <si>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</si>
  <si>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</si>
  <si>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</si>
  <si>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</si>
  <si>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</si>
  <si>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</si>
  <si>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</si>
  <si>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</si>
  <si>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</si>
  <si>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</si>
  <si>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</si>
  <si>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</si>
  <si>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</si>
  <si>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</si>
  <si>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</si>
  <si>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</si>
  <si>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</si>
  <si>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</si>
  <si>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</si>
  <si>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</si>
  <si>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</si>
  <si>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</si>
  <si>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</si>
  <si>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</si>
  <si>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</si>
  <si>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</si>
  <si>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</si>
  <si>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</si>
  <si>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</si>
  <si>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</si>
  <si>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</si>
  <si>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</si>
  <si>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</si>
  <si>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</si>
  <si>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</si>
  <si>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</si>
  <si>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</si>
  <si>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</si>
  <si>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</si>
  <si>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</si>
  <si>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</si>
  <si>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</si>
  <si>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</si>
  <si>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</si>
  <si>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</si>
  <si>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</si>
  <si>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</si>
  <si>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</si>
  <si>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</si>
  <si>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</si>
  <si>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</si>
  <si>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</si>
  <si>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</si>
  <si>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</si>
  <si>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</si>
  <si>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</si>
  <si>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</si>
  <si>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</si>
  <si>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</si>
  <si>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</si>
  <si>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</si>
  <si>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</si>
  <si>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</si>
  <si>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</si>
  <si>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</si>
  <si>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</si>
  <si>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</si>
  <si>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</si>
  <si>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</si>
  <si>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</si>
  <si>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</si>
  <si>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</si>
  <si>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</si>
  <si>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</si>
  <si>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</si>
  <si>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</si>
  <si>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</si>
  <si>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</si>
  <si>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</si>
  <si>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</si>
  <si>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</si>
  <si>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</si>
  <si>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</si>
  <si>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</si>
  <si>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</si>
  <si>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</si>
  <si>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</si>
  <si>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</si>
  <si>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</si>
  <si>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</si>
  <si>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</si>
  <si>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</si>
  <si>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</si>
  <si>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</si>
  <si>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</si>
  <si>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</si>
  <si>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</si>
  <si>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</si>
  <si>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</si>
  <si>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</si>
  <si>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</si>
  <si>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</si>
  <si>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</si>
  <si>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</si>
  <si>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</si>
  <si>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</si>
  <si>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</si>
  <si>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</si>
  <si>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</si>
  <si>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</si>
  <si>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</si>
  <si>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</si>
  <si>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</si>
  <si>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</si>
  <si>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</si>
  <si>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</si>
  <si>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</si>
  <si>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</si>
  <si>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</si>
  <si>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</si>
  <si>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</si>
  <si>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</si>
  <si>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</si>
  <si>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</si>
  <si>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</si>
  <si>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</si>
  <si>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</si>
  <si>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</si>
  <si>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</si>
  <si>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</si>
  <si>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</si>
  <si>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</si>
  <si>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</si>
  <si>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</si>
  <si>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</si>
  <si>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</si>
  <si>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</si>
  <si>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</si>
  <si>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</si>
  <si>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</si>
  <si>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</si>
  <si>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</si>
  <si>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</si>
  <si>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</si>
  <si>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</si>
  <si>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</si>
  <si>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</si>
  <si>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</si>
  <si>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</si>
  <si>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</si>
  <si>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</si>
  <si>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</si>
  <si>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</si>
  <si>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</si>
  <si>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</si>
  <si>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</si>
  <si>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</si>
  <si>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</si>
  <si>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</si>
  <si>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</si>
  <si>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</si>
  <si>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</si>
  <si>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</si>
  <si>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</si>
  <si>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</si>
  <si>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</si>
  <si>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</si>
  <si>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</si>
  <si>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</si>
  <si>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</si>
  <si>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</si>
  <si>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</si>
  <si>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</si>
  <si>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</si>
  <si>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</si>
  <si>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</si>
  <si>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</si>
  <si>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</si>
  <si>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</si>
  <si>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</si>
  <si>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</si>
  <si>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</si>
  <si>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</si>
  <si>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</si>
  <si>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</si>
  <si>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</si>
  <si>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</si>
  <si>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</si>
  <si>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</si>
  <si>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</si>
  <si>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</si>
  <si>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</si>
  <si>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</si>
  <si>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</si>
  <si>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</si>
  <si>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</si>
  <si>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</si>
  <si>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</si>
  <si>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</si>
  <si>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</si>
  <si>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</si>
  <si>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</si>
  <si>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</si>
  <si>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</si>
  <si>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</si>
  <si>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</si>
  <si>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</si>
  <si>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</si>
  <si>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</si>
  <si>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</si>
  <si>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</si>
  <si>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</si>
  <si>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</si>
  <si>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</si>
  <si>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</si>
  <si>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</si>
  <si>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</si>
  <si>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</si>
  <si>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</si>
  <si>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</si>
  <si>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</si>
  <si>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</si>
  <si>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</si>
  <si>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</si>
  <si>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</si>
  <si>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</si>
  <si>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</si>
  <si>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</si>
  <si>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</si>
  <si>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</si>
  <si>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</si>
  <si>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</si>
  <si>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</si>
  <si>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</si>
  <si>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</si>
  <si>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</si>
  <si>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</si>
  <si>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</si>
  <si>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</si>
  <si>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</si>
  <si>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</si>
  <si>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</si>
  <si>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</si>
  <si>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</si>
  <si>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</si>
  <si>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</si>
  <si>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</si>
  <si>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</si>
  <si>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</si>
  <si>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</si>
  <si>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</si>
  <si>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</si>
  <si>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</si>
  <si>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</si>
  <si>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</si>
  <si>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</si>
  <si>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</si>
  <si>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</si>
  <si>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</si>
  <si>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</si>
  <si>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</si>
  <si>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</si>
  <si>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</si>
  <si>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</si>
  <si>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</si>
  <si>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</si>
  <si>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</si>
  <si>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</si>
  <si>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</si>
  <si>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</si>
  <si>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</si>
  <si>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</si>
  <si>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</si>
  <si>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</si>
  <si>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</si>
  <si>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</si>
  <si>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</si>
  <si>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</si>
  <si>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</si>
  <si>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</si>
  <si>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</si>
  <si>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</si>
  <si>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</si>
  <si>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</si>
  <si>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</si>
  <si>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</si>
  <si>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</si>
  <si>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</si>
  <si>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</si>
  <si>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</si>
  <si>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</si>
  <si>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</si>
  <si>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</si>
  <si>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</si>
  <si>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</si>
  <si>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</si>
  <si>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</si>
  <si>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</si>
  <si>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</si>
  <si>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</si>
  <si>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</si>
  <si>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</si>
  <si>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</si>
  <si>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</si>
  <si>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</si>
  <si>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</si>
  <si>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</si>
  <si>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</si>
  <si>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</si>
  <si>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</si>
  <si>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</si>
  <si>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</si>
  <si>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</si>
  <si>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</si>
  <si>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</si>
  <si>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</si>
  <si>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</si>
  <si>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</si>
  <si>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</si>
  <si>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</si>
  <si>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</si>
  <si>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</si>
  <si>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</si>
  <si>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</si>
  <si>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</si>
  <si>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</si>
  <si>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</si>
  <si>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</si>
  <si>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</si>
  <si>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</si>
  <si>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</si>
  <si>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</si>
  <si>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</si>
  <si>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</si>
  <si>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</si>
  <si>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</si>
  <si>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</si>
  <si>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</si>
  <si>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</si>
  <si>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</si>
  <si>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</si>
  <si>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</si>
  <si>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</si>
  <si>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</si>
  <si>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</si>
  <si>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</si>
  <si>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</si>
  <si>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</si>
  <si>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</si>
  <si>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</si>
  <si>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</si>
  <si>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</si>
  <si>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</si>
  <si>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</si>
  <si>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</si>
  <si>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</si>
  <si>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</si>
  <si>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</si>
  <si>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</si>
  <si>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</si>
  <si>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</si>
  <si>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</si>
  <si>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</si>
  <si>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</si>
  <si>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</si>
  <si>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</si>
  <si>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</si>
  <si>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</si>
  <si>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</si>
  <si>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</si>
  <si>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</si>
  <si>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</si>
  <si>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</si>
  <si>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</si>
  <si>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</si>
  <si>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</si>
  <si>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</si>
  <si>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</si>
  <si>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</si>
  <si>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</si>
  <si>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</si>
  <si>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</si>
  <si>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</si>
  <si>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</si>
  <si>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</si>
  <si>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</si>
  <si>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</si>
  <si>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</si>
  <si>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</si>
  <si>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</si>
  <si>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</si>
  <si>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</si>
  <si>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</si>
  <si>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</si>
  <si>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</si>
  <si>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</si>
  <si>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</si>
  <si>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</si>
  <si>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</si>
  <si>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</si>
  <si>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</si>
  <si>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</si>
  <si>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</si>
  <si>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</si>
  <si>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</si>
  <si>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</si>
  <si>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</si>
  <si>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</si>
  <si>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</si>
  <si>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</si>
  <si>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</si>
  <si>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</si>
  <si>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</si>
  <si>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</si>
  <si>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</si>
  <si>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</si>
  <si>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</si>
  <si>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</si>
  <si>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</si>
  <si>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</si>
  <si>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</si>
  <si>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</si>
  <si>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</si>
  <si>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</si>
  <si>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</si>
  <si>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</si>
  <si>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</si>
  <si>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</si>
  <si>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</si>
  <si>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</si>
  <si>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</si>
  <si>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</si>
  <si>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</si>
  <si>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</si>
  <si>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</si>
  <si>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</si>
  <si>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</si>
  <si>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</si>
  <si>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</si>
  <si>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</si>
  <si>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</si>
  <si>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</si>
  <si>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</si>
  <si>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</si>
  <si>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</si>
  <si>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</si>
  <si>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</si>
  <si>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</si>
  <si>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</si>
  <si>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</si>
  <si>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</si>
  <si>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</si>
  <si>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</si>
  <si>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</si>
  <si>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</si>
  <si>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</si>
  <si>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</si>
  <si>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</si>
  <si>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</si>
  <si>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</si>
  <si>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</si>
  <si>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</si>
  <si>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</si>
  <si>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</si>
  <si>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</si>
  <si>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</si>
  <si>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</si>
  <si>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</si>
  <si>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</si>
  <si>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</si>
  <si>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</si>
  <si>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</si>
  <si>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</si>
  <si>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</si>
  <si>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</si>
  <si>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</si>
  <si>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</si>
  <si>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</si>
  <si>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</si>
  <si>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</si>
  <si>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</si>
  <si>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</si>
  <si>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</si>
  <si>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</si>
  <si>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</si>
  <si>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</si>
  <si>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</si>
  <si>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</si>
  <si>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</si>
  <si>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</si>
  <si>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</si>
  <si>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</si>
  <si>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</si>
  <si>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</si>
  <si>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</si>
  <si>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</si>
  <si>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</si>
  <si>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</si>
  <si>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</si>
  <si>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</si>
  <si>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</si>
  <si>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</si>
  <si>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</si>
  <si>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</si>
  <si>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</si>
  <si>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</si>
  <si>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</si>
  <si>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</si>
  <si>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</si>
  <si>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</si>
  <si>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</si>
  <si>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</si>
  <si>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</si>
  <si>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</si>
  <si>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</si>
  <si>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</si>
  <si>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</si>
  <si>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</si>
  <si>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</si>
  <si>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</si>
  <si>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</si>
  <si>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</si>
  <si>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</si>
  <si>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</si>
  <si>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</si>
  <si>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</si>
  <si>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</si>
  <si>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</si>
  <si>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</si>
  <si>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</si>
  <si>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</si>
  <si>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</si>
  <si>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</si>
  <si>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</si>
  <si>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</si>
  <si>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</si>
  <si>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</si>
  <si>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</si>
  <si>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</si>
  <si>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</si>
  <si>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</si>
  <si>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</si>
  <si>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</si>
  <si>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</si>
  <si>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</si>
  <si>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</si>
  <si>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</si>
  <si>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</si>
  <si>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</si>
  <si>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</si>
  <si>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</si>
  <si>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</si>
  <si>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</si>
  <si>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</si>
  <si>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</si>
  <si>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</si>
  <si>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</si>
  <si>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</si>
  <si>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</si>
  <si>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</si>
  <si>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</si>
  <si>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</si>
  <si>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</si>
  <si>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</si>
  <si>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</si>
  <si>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</si>
  <si>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</si>
  <si>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</si>
  <si>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</si>
  <si>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</si>
  <si>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</si>
  <si>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</si>
  <si>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</si>
  <si>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</si>
  <si>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</si>
  <si>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</si>
  <si>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</si>
  <si>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</si>
  <si>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</si>
  <si>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</si>
  <si>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</si>
  <si>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</si>
  <si>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</si>
  <si>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</si>
  <si>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</si>
  <si>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</si>
  <si>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</si>
  <si>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</si>
  <si>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</si>
  <si>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</si>
  <si>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</si>
  <si>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</si>
  <si>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</si>
  <si>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</si>
  <si>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</si>
  <si>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</si>
  <si>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</si>
  <si>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</si>
  <si>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</si>
  <si>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</si>
  <si>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</si>
  <si>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</si>
  <si>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</si>
  <si>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</si>
  <si>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</si>
  <si>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</si>
  <si>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</si>
  <si>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</si>
  <si>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</si>
  <si>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</si>
  <si>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</si>
  <si>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</si>
  <si>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</si>
  <si>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</si>
  <si>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</si>
  <si>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</si>
  <si>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</si>
  <si>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</si>
  <si>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</si>
  <si>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</si>
  <si>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</si>
  <si>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</si>
  <si>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</si>
  <si>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</si>
  <si>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</si>
  <si>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</si>
  <si>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</si>
  <si>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</si>
  <si>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</si>
  <si>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</si>
  <si>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</si>
  <si>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</si>
  <si>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</si>
  <si>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</si>
  <si>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</si>
  <si>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</si>
  <si>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</si>
  <si>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</si>
  <si>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</si>
  <si>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</si>
  <si>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</si>
  <si>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</si>
  <si>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</si>
  <si>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</si>
  <si>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</si>
  <si>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</si>
  <si>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</si>
  <si>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</si>
  <si>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</si>
  <si>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</si>
  <si>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</si>
  <si>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</si>
  <si>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</si>
  <si>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</si>
  <si>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</si>
  <si>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</si>
  <si>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</si>
  <si>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</si>
  <si>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</si>
  <si>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</si>
  <si>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</si>
  <si>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</si>
  <si>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</si>
  <si>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</si>
  <si>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</si>
  <si>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</si>
  <si>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</si>
  <si>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</si>
  <si>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</si>
  <si>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</si>
  <si>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</si>
  <si>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</si>
  <si>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</si>
  <si>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</si>
  <si>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</si>
  <si>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</si>
  <si>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</si>
  <si>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</si>
  <si>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</si>
  <si>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</si>
  <si>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</si>
  <si>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</si>
  <si>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</si>
  <si>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</si>
  <si>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</si>
  <si>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</si>
  <si>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</si>
  <si>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</si>
  <si>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</si>
  <si>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</si>
  <si>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</si>
  <si>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</si>
  <si>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</si>
  <si>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</si>
  <si>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</si>
  <si>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</si>
  <si>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</si>
  <si>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</si>
  <si>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</si>
  <si>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</si>
  <si>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</si>
  <si>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</si>
  <si>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</si>
  <si>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</si>
  <si>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</si>
  <si>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</si>
  <si>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</si>
  <si>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</si>
  <si>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</si>
  <si>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</si>
  <si>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</si>
  <si>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</si>
  <si>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</si>
  <si>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</si>
  <si>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</si>
  <si>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</si>
  <si>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</si>
  <si>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</si>
  <si>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</si>
  <si>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</si>
  <si>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</si>
  <si>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</si>
  <si>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</si>
  <si>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</si>
  <si>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</si>
  <si>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</si>
  <si>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</si>
  <si>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</si>
  <si>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</si>
  <si>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</si>
  <si>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</si>
  <si>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</si>
  <si>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</si>
  <si>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</si>
  <si>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</si>
  <si>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</si>
  <si>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</si>
  <si>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</si>
  <si>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</si>
  <si>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</si>
  <si>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</si>
  <si>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</si>
  <si>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</si>
  <si>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</si>
  <si>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</si>
  <si>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</si>
  <si>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</si>
  <si>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</si>
  <si>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</si>
  <si>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</si>
  <si>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</si>
  <si>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</si>
  <si>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</si>
  <si>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</si>
  <si>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</si>
  <si>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</si>
  <si>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</si>
  <si>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</si>
  <si>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</si>
  <si>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</si>
  <si>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</si>
  <si>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</si>
  <si>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</si>
  <si>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</si>
  <si>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</si>
  <si>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</si>
  <si>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</si>
  <si>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</si>
  <si>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</si>
  <si>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</si>
  <si>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</si>
  <si>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</si>
  <si>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</si>
  <si>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</si>
  <si>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</si>
  <si>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</si>
  <si>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</si>
  <si>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</si>
  <si>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</si>
  <si>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</si>
  <si>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</si>
  <si>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</si>
  <si>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</si>
  <si>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</si>
  <si>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</si>
  <si>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</si>
  <si>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</si>
  <si>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</si>
  <si>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</si>
  <si>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</si>
  <si>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</si>
  <si>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</si>
  <si>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</si>
  <si>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</si>
  <si>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</si>
  <si>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</si>
  <si>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</si>
  <si>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</si>
  <si>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</si>
  <si>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</si>
  <si>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</si>
  <si>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</si>
  <si>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</si>
  <si>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</si>
  <si>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</si>
  <si>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</si>
  <si>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</si>
  <si>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</si>
  <si>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</si>
  <si>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</si>
  <si>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</si>
  <si>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</si>
  <si>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</si>
  <si>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</si>
  <si>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</si>
  <si>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</si>
  <si>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</si>
  <si>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</si>
  <si>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</si>
  <si>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</si>
  <si>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</si>
  <si>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</si>
  <si>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</si>
  <si>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</si>
  <si>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</si>
  <si>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</si>
  <si>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</si>
  <si>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</si>
  <si>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</si>
  <si>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</si>
  <si>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</si>
  <si>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</si>
  <si>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</si>
  <si>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</si>
  <si>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</si>
  <si>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</si>
  <si>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</si>
  <si>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</si>
  <si>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</si>
  <si>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</si>
  <si>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</si>
  <si>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</si>
  <si>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</si>
  <si>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</si>
  <si>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</si>
  <si>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</si>
  <si>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</si>
  <si>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</si>
  <si>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</si>
  <si>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</si>
  <si>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</si>
  <si>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</si>
  <si>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</si>
  <si>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</si>
  <si>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</si>
  <si>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</si>
  <si>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</si>
  <si>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</si>
  <si>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</si>
  <si>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</si>
  <si>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</si>
  <si>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</si>
  <si>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</si>
  <si>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</si>
  <si>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</si>
  <si>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</si>
  <si>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</si>
  <si>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</si>
  <si>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</si>
  <si>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</si>
  <si>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</si>
  <si>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</si>
  <si>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</si>
  <si>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</si>
  <si>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</si>
  <si>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</si>
  <si>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</si>
  <si>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</si>
  <si>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</si>
  <si>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</si>
  <si>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</si>
  <si>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</si>
  <si>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</si>
  <si>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</si>
  <si>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</si>
  <si>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</si>
  <si>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</si>
  <si>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</si>
  <si>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</si>
  <si>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</si>
  <si>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</si>
  <si>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</si>
  <si>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</si>
  <si>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</si>
  <si>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</si>
  <si>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</si>
  <si>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</si>
  <si>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</si>
  <si>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</si>
  <si>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</si>
  <si>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</si>
  <si>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</si>
  <si>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</si>
  <si>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</si>
  <si>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</si>
  <si>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</si>
  <si>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</si>
  <si>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</si>
  <si>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</si>
  <si>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</si>
  <si>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</si>
  <si>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</si>
  <si>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</si>
  <si>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</si>
  <si>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</si>
  <si>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</si>
  <si>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</si>
  <si>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</si>
  <si>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</si>
  <si>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</si>
  <si>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</si>
  <si>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</si>
  <si>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</si>
  <si>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</si>
  <si>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</si>
  <si>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</si>
  <si>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</si>
  <si>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</si>
  <si>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</si>
  <si>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</si>
  <si>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</si>
  <si>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</si>
  <si>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</si>
  <si>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</si>
  <si>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</si>
  <si>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</si>
  <si>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</si>
  <si>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</si>
  <si>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</si>
  <si>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</si>
  <si>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</si>
  <si>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</si>
  <si>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</si>
  <si>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</si>
  <si>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</si>
  <si>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</si>
  <si>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</si>
  <si>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</si>
  <si>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</si>
  <si>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</si>
  <si>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</si>
  <si>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</si>
  <si>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</si>
  <si>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</si>
  <si>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</si>
  <si>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</si>
  <si>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</si>
  <si>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</si>
  <si>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</si>
  <si>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</si>
  <si>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</si>
  <si>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</si>
  <si>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</si>
  <si>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</si>
  <si>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</si>
  <si>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</si>
  <si>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</si>
  <si>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</si>
  <si>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</si>
  <si>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</si>
  <si>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</si>
  <si>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</si>
  <si>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</si>
  <si>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</si>
  <si>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</si>
  <si>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</si>
  <si>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</si>
  <si>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</si>
  <si>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</si>
  <si>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</si>
  <si>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</si>
  <si>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</si>
  <si>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</si>
  <si>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</si>
  <si>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</si>
  <si>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</si>
  <si>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</si>
  <si>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</si>
  <si>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</si>
  <si>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</si>
  <si>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</si>
  <si>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</si>
  <si>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</si>
  <si>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</si>
  <si>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</si>
  <si>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</si>
  <si>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</si>
  <si>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</si>
  <si>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</si>
  <si>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</si>
  <si>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</si>
  <si>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</si>
  <si>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</si>
  <si>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</si>
  <si>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</si>
  <si>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</si>
  <si>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</si>
  <si>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</si>
  <si>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</si>
  <si>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</si>
  <si>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</si>
  <si>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</si>
  <si>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</si>
  <si>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</si>
  <si>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</si>
  <si>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</si>
  <si>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</si>
  <si>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</si>
  <si>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</si>
  <si>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</si>
  <si>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</si>
  <si>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</si>
  <si>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</si>
  <si>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</si>
  <si>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</si>
  <si>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</si>
  <si>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</si>
  <si>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</si>
  <si>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</si>
  <si>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</si>
  <si>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</si>
  <si>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</si>
  <si>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</si>
  <si>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</si>
  <si>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</si>
  <si>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</si>
  <si>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</si>
  <si>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</si>
  <si>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</si>
  <si>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</si>
  <si>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</si>
  <si>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</si>
  <si>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</si>
  <si>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</si>
  <si>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</si>
  <si>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</si>
  <si>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</si>
  <si>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</si>
  <si>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</si>
  <si>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</si>
  <si>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</si>
  <si>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</si>
  <si>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</si>
  <si>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</si>
  <si>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</si>
  <si>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</si>
  <si>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</si>
  <si>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</si>
  <si>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</si>
  <si>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</si>
  <si>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</si>
  <si>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</si>
  <si>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</si>
  <si>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</si>
  <si>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</si>
  <si>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</si>
  <si>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</si>
  <si>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</si>
  <si>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</si>
  <si>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</si>
  <si>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</si>
  <si>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</si>
  <si>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</si>
  <si>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</si>
  <si>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</si>
  <si>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</si>
  <si>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</si>
  <si>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</si>
  <si>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</si>
  <si>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</si>
  <si>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</si>
  <si>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</si>
  <si>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</si>
  <si>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</si>
  <si>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</si>
  <si>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</si>
  <si>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</si>
  <si>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</si>
  <si>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</si>
  <si>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</si>
  <si>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</si>
  <si>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</si>
  <si>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</si>
  <si>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</si>
  <si>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</si>
  <si>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</si>
  <si>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</si>
  <si>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</si>
  <si>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</si>
  <si>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</si>
  <si>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</si>
  <si>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</si>
  <si>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</si>
  <si>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</si>
  <si>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</si>
  <si>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</si>
  <si>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</si>
  <si>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</si>
  <si>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</si>
  <si>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</si>
  <si>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</si>
  <si>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</si>
  <si>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</si>
  <si>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</si>
  <si>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</si>
  <si>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</si>
  <si>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</si>
  <si>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</si>
  <si>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</si>
  <si>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</si>
  <si>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</si>
  <si>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</si>
  <si>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</si>
  <si>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</si>
  <si>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</si>
  <si>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</si>
  <si>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</si>
  <si>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</si>
  <si>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</si>
  <si>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</si>
  <si>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</si>
  <si>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</si>
  <si>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</si>
  <si>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</si>
  <si>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</si>
  <si>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</si>
  <si>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</si>
  <si>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</si>
  <si>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</si>
  <si>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</si>
  <si>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</si>
  <si>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</si>
  <si>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</si>
  <si>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</si>
  <si>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</si>
  <si>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</si>
  <si>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</si>
  <si>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</si>
  <si>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</si>
  <si>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</si>
  <si>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</si>
  <si>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</si>
  <si>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</si>
  <si>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</si>
  <si>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</si>
  <si>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</si>
  <si>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</si>
  <si>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</si>
  <si>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</si>
  <si>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</si>
  <si>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</si>
  <si>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</si>
  <si>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</si>
  <si>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</si>
  <si>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</si>
  <si>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</si>
  <si>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</si>
  <si>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</si>
  <si>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</si>
  <si>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</si>
  <si>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</si>
  <si>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</si>
  <si>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</si>
  <si>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</si>
  <si>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</si>
  <si>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</si>
  <si>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</si>
  <si>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</si>
  <si>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</si>
  <si>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</si>
  <si>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</si>
  <si>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</si>
  <si>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</si>
  <si>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</si>
  <si>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</si>
  <si>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</si>
  <si>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</si>
  <si>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</si>
  <si>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</si>
  <si>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</si>
  <si>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</si>
  <si>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</si>
  <si>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</si>
  <si>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</si>
  <si>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</si>
  <si>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</si>
  <si>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</si>
  <si>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</si>
  <si>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</si>
  <si>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</si>
  <si>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</si>
  <si>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</si>
  <si>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</si>
  <si>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</si>
  <si>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</si>
  <si>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</si>
  <si>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</si>
  <si>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</si>
  <si>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</si>
  <si>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</si>
  <si>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</si>
  <si>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</si>
  <si>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</si>
  <si>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</si>
  <si>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</si>
  <si>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</si>
  <si>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</si>
  <si>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</si>
  <si>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</si>
  <si>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</si>
  <si>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</si>
  <si>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</si>
  <si>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</si>
  <si>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</si>
  <si>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</si>
  <si>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</si>
  <si>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</si>
  <si>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</si>
  <si>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</si>
  <si>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</si>
  <si>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</si>
  <si>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</si>
  <si>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</si>
  <si>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</si>
  <si>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</si>
  <si>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</si>
  <si>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</si>
  <si>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</si>
  <si>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</si>
  <si>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</si>
  <si>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</si>
  <si>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</si>
  <si>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</si>
  <si>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</si>
  <si>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</si>
  <si>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</si>
  <si>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</si>
  <si>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</si>
  <si>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</si>
  <si>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</si>
  <si>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</si>
  <si>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</si>
  <si>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</si>
  <si>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</si>
  <si>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</si>
  <si>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</si>
  <si>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</si>
  <si>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</si>
  <si>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</si>
  <si>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</si>
  <si>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</si>
  <si>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</si>
  <si>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</si>
  <si>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</si>
  <si>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</si>
  <si>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</si>
  <si>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</si>
  <si>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</si>
  <si>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</si>
  <si>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</si>
  <si>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</si>
  <si>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</si>
  <si>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</si>
  <si>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</si>
  <si>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</si>
  <si>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</si>
  <si>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</si>
  <si>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</si>
  <si>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</si>
  <si>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</si>
  <si>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</si>
  <si>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</si>
  <si>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</si>
  <si>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</si>
  <si>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</si>
  <si>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</si>
  <si>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</si>
  <si>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</si>
  <si>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</si>
  <si>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</si>
  <si>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</si>
  <si>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</si>
  <si>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</si>
  <si>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</si>
  <si>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</si>
  <si>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</si>
  <si>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</si>
  <si>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</si>
  <si>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</si>
  <si>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</si>
  <si>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</si>
  <si>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</si>
  <si>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</si>
  <si>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</si>
  <si>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</si>
  <si>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</si>
  <si>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</si>
  <si>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</si>
  <si>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</si>
  <si>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</si>
  <si>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</si>
  <si>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</si>
  <si>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</si>
  <si>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</si>
  <si>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</si>
  <si>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</si>
  <si>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</si>
  <si>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</si>
  <si>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</si>
  <si>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</si>
  <si>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</si>
  <si>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</si>
  <si>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</si>
  <si>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</si>
  <si>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</si>
  <si>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</si>
  <si>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</si>
  <si>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</si>
  <si>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</si>
  <si>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</si>
  <si>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</si>
  <si>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</si>
  <si>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</si>
  <si>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</si>
  <si>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</si>
  <si>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</si>
  <si>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</si>
  <si>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</si>
  <si>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</si>
  <si>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</si>
  <si>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</si>
  <si>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</si>
  <si>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</si>
  <si>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</si>
  <si>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</si>
  <si>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</si>
  <si>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</si>
  <si>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</si>
  <si>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</si>
  <si>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</si>
  <si>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</si>
  <si>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</si>
  <si>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</si>
  <si>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</si>
  <si>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</si>
  <si>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</si>
  <si>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</si>
  <si>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</si>
  <si>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</si>
  <si>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</si>
  <si>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</si>
  <si>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</si>
  <si>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</si>
  <si>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</si>
  <si>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</si>
  <si>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</si>
  <si>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</si>
  <si>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</si>
  <si>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</si>
  <si>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</si>
  <si>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</si>
  <si>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</si>
  <si>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</si>
  <si>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</si>
  <si>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</si>
  <si>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</si>
  <si>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</si>
  <si>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</si>
  <si>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</si>
  <si>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</si>
  <si>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</si>
  <si>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</si>
  <si>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</si>
  <si>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</si>
  <si>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</si>
  <si>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</si>
  <si>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</si>
  <si>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</si>
  <si>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</si>
  <si>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</si>
  <si>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</si>
  <si>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</si>
  <si>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</si>
  <si>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</si>
  <si>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</si>
  <si>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</si>
  <si>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</si>
  <si>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</si>
  <si>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</si>
  <si>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</si>
  <si>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</si>
  <si>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</si>
  <si>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</si>
  <si>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</si>
  <si>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</si>
  <si>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</si>
  <si>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</si>
  <si>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</si>
  <si>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</si>
  <si>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</si>
  <si>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</si>
  <si>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</si>
  <si>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</si>
  <si>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</si>
  <si>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</si>
  <si>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</si>
  <si>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</si>
  <si>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</si>
  <si>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</si>
  <si>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</si>
  <si>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</si>
  <si>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</si>
  <si>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</si>
  <si>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</si>
  <si>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</si>
  <si>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</si>
  <si>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</si>
  <si>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</si>
  <si>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</si>
  <si>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</si>
  <si>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</si>
  <si>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</si>
  <si>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</si>
  <si>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</si>
  <si>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</si>
  <si>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</si>
  <si>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</si>
  <si>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</si>
  <si>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</si>
  <si>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</si>
  <si>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</si>
  <si>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</si>
  <si>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</si>
  <si>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</si>
  <si>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</si>
  <si>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</si>
  <si>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</si>
  <si>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</si>
  <si>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</si>
  <si>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</si>
  <si>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</si>
  <si>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</si>
  <si>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</si>
  <si>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</si>
  <si>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</si>
  <si>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</si>
  <si>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</si>
  <si>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</si>
  <si>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</si>
  <si>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</si>
  <si>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</si>
  <si>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</si>
  <si>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</si>
  <si>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</si>
  <si>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</si>
  <si>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</si>
  <si>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</si>
  <si>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</si>
  <si>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</si>
  <si>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</si>
  <si>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</si>
  <si>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</si>
  <si>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</si>
  <si>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</si>
  <si>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</si>
  <si>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</si>
  <si>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</si>
  <si>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</si>
  <si>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</si>
  <si>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</si>
  <si>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</si>
  <si>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</si>
  <si>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</si>
  <si>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</si>
  <si>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</si>
  <si>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</si>
  <si>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</si>
  <si>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</si>
  <si>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</si>
  <si>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</si>
  <si>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</si>
  <si>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</si>
  <si>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</si>
  <si>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</si>
  <si>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</si>
  <si>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</si>
  <si>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</si>
  <si>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</si>
  <si>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</si>
  <si>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</si>
  <si>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</si>
  <si>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</si>
  <si>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</si>
  <si>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</si>
  <si>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</si>
  <si>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</si>
  <si>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</si>
  <si>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</si>
  <si>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</si>
  <si>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</si>
  <si>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</si>
  <si>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</si>
  <si>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</si>
  <si>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</si>
  <si>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</si>
  <si>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</si>
  <si>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</si>
  <si>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</si>
  <si>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</si>
  <si>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</si>
  <si>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</si>
  <si>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</si>
  <si>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</si>
  <si>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</si>
  <si>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</si>
  <si>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</si>
  <si>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</si>
  <si>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</si>
  <si>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</si>
  <si>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</si>
  <si>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</si>
  <si>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</si>
  <si>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</si>
  <si>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</si>
  <si>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</si>
  <si>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</si>
  <si>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</si>
  <si>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</si>
  <si>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</si>
  <si>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</si>
  <si>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</si>
  <si>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</si>
  <si>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</si>
  <si>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</si>
  <si>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</si>
  <si>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</si>
  <si>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</si>
  <si>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</si>
  <si>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</si>
  <si>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</si>
  <si>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</si>
  <si>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</si>
  <si>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</si>
  <si>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</si>
  <si>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</si>
  <si>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</si>
  <si>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</si>
  <si>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</si>
  <si>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</si>
  <si>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</si>
  <si>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</si>
  <si>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</si>
  <si>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</si>
  <si>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</si>
  <si>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</si>
  <si>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</si>
  <si>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</si>
  <si>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</si>
  <si>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</si>
  <si>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</si>
  <si>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</si>
  <si>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</si>
  <si>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</si>
  <si>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</si>
  <si>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</si>
  <si>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</si>
  <si>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</si>
  <si>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</si>
  <si>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</si>
  <si>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</si>
  <si>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</si>
  <si>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</si>
  <si>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</si>
  <si>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</si>
  <si>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</si>
  <si>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</si>
  <si>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</si>
  <si>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</si>
  <si>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</si>
  <si>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</si>
  <si>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</si>
  <si>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</si>
  <si>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</si>
  <si>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</si>
  <si>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</si>
  <si>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</si>
  <si>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</si>
  <si>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</si>
  <si>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</si>
  <si>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</si>
  <si>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</si>
  <si>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</si>
  <si>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</si>
  <si>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</si>
  <si>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</si>
  <si>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</si>
  <si>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</si>
  <si>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</si>
  <si>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</si>
  <si>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</si>
  <si>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</si>
  <si>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</si>
  <si>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</si>
  <si>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</si>
  <si>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</si>
  <si>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</si>
  <si>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</si>
  <si>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</si>
  <si>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</si>
  <si>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</si>
  <si>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</si>
  <si>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</si>
  <si>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</si>
  <si>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</si>
  <si>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</si>
  <si>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</si>
  <si>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</si>
  <si>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</si>
  <si>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</si>
  <si>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</si>
  <si>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</si>
  <si>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</si>
  <si>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</si>
  <si>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</si>
  <si>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</si>
  <si>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</si>
  <si>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</si>
  <si>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</si>
  <si>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</si>
  <si>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</si>
  <si>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</si>
  <si>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</si>
  <si>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</si>
  <si>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</si>
  <si>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</si>
  <si>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</si>
  <si>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</si>
  <si>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</si>
  <si>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</si>
  <si>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</si>
  <si>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</si>
  <si>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</si>
  <si>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</si>
  <si>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</si>
  <si>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</si>
  <si>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</si>
  <si>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</si>
  <si>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</si>
  <si>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</si>
  <si>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</si>
  <si>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</si>
  <si>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</si>
  <si>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</si>
  <si>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</si>
  <si>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</si>
  <si>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</si>
  <si>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</si>
  <si>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</si>
  <si>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</si>
  <si>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</si>
  <si>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</si>
  <si>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</si>
  <si>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</si>
  <si>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</si>
  <si>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</si>
  <si>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</si>
  <si>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</si>
  <si>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</si>
  <si>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</si>
  <si>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</si>
  <si>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</si>
  <si>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</si>
  <si>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</si>
  <si>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</si>
  <si>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</si>
  <si>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</si>
  <si>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</si>
  <si>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</si>
  <si>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</si>
  <si>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</si>
  <si>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</si>
  <si>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</si>
  <si>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</si>
  <si>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</si>
  <si>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</si>
  <si>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</si>
  <si>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</si>
  <si>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</si>
  <si>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</si>
  <si>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</si>
  <si>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</si>
  <si>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</si>
  <si>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</si>
  <si>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</si>
  <si>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</si>
  <si>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</si>
  <si>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</si>
  <si>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</si>
  <si>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</si>
  <si>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</si>
  <si>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</si>
  <si>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</si>
  <si>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</si>
  <si>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</si>
  <si>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</si>
  <si>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</si>
  <si>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</si>
  <si>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</si>
  <si>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</si>
  <si>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</si>
  <si>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</si>
  <si>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</si>
  <si>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</si>
  <si>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</si>
  <si>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</si>
  <si>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</si>
  <si>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</si>
  <si>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</si>
  <si>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</si>
  <si>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</si>
  <si>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</si>
  <si>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</si>
  <si>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</si>
  <si>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</si>
  <si>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</si>
  <si>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</si>
  <si>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</si>
  <si>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</si>
  <si>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</si>
  <si>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</si>
  <si>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</si>
  <si>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</si>
  <si>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</si>
  <si>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</si>
  <si>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</si>
  <si>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</si>
  <si>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</si>
  <si>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</si>
  <si>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</si>
  <si>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</si>
  <si>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</si>
  <si>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</si>
  <si>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</si>
  <si>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</si>
  <si>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</si>
  <si>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</si>
  <si>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</si>
  <si>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</si>
  <si>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</si>
  <si>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</si>
  <si>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</si>
  <si>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</si>
  <si>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</si>
  <si>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</si>
  <si>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</si>
  <si>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</si>
  <si>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</si>
  <si>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</si>
  <si>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</si>
  <si>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</si>
  <si>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</si>
  <si>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</si>
  <si>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</si>
  <si>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</si>
  <si>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</si>
  <si>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</si>
  <si>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</si>
  <si>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</si>
  <si>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</si>
  <si>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</si>
  <si>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</si>
  <si>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</si>
  <si>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</si>
  <si>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</si>
  <si>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</si>
  <si>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</si>
  <si>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</si>
  <si>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</si>
  <si>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</si>
  <si>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</si>
  <si>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</si>
  <si>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</si>
  <si>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</si>
  <si>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</si>
  <si>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</si>
  <si>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</si>
  <si>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</si>
  <si>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</si>
  <si>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</si>
  <si>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</si>
  <si>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</si>
  <si>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</si>
  <si>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</si>
  <si>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</si>
  <si>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</si>
  <si>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</si>
  <si>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</si>
  <si>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</si>
  <si>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</si>
  <si>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</si>
  <si>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</si>
  <si>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</si>
  <si>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</si>
  <si>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</si>
  <si>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</si>
  <si>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</si>
  <si>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</si>
  <si>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</si>
  <si>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</si>
  <si>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</si>
  <si>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</si>
  <si>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</si>
  <si>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</si>
  <si>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</si>
  <si>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</si>
  <si>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</si>
  <si>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</si>
  <si>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</si>
  <si>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</si>
  <si>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</si>
  <si>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</si>
  <si>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</si>
  <si>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</si>
  <si>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</si>
  <si>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</si>
  <si>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</si>
  <si>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</si>
  <si>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</si>
  <si>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</si>
  <si>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</si>
  <si>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</si>
  <si>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</si>
  <si>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</si>
  <si>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</si>
  <si>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</si>
  <si>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</si>
  <si>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</si>
  <si>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</si>
  <si>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</si>
  <si>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</si>
  <si>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</si>
  <si>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</si>
  <si>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</si>
  <si>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</si>
  <si>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</si>
  <si>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</si>
  <si>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</si>
  <si>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</si>
  <si>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</si>
  <si>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</si>
  <si>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</si>
  <si>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</si>
  <si>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</si>
  <si>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</si>
  <si>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</si>
  <si>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</si>
  <si>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</si>
  <si>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</si>
  <si>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</si>
  <si>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</si>
  <si>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</si>
  <si>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</si>
  <si>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</si>
  <si>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</si>
  <si>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</si>
  <si>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</si>
  <si>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</si>
  <si>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</si>
  <si>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</si>
  <si>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</si>
  <si>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</si>
  <si>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</si>
  <si>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</si>
  <si>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</si>
  <si>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</si>
  <si>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</si>
  <si>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</si>
  <si>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</si>
  <si>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</si>
  <si>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</si>
  <si>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</si>
  <si>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</si>
  <si>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</si>
  <si>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</si>
  <si>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</si>
  <si>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</si>
  <si>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</si>
  <si>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</si>
  <si>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</si>
  <si>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</si>
  <si>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</si>
  <si>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</si>
  <si>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</si>
  <si>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</si>
  <si>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</si>
  <si>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</si>
  <si>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</si>
  <si>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</si>
  <si>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</si>
  <si>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</si>
  <si>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</si>
  <si>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</si>
  <si>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</si>
  <si>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</si>
  <si>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</si>
  <si>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</si>
  <si>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</si>
  <si>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</si>
  <si>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</si>
  <si>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</si>
  <si>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</si>
  <si>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</si>
  <si>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</si>
  <si>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</si>
  <si>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</si>
  <si>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</si>
  <si>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</si>
  <si>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</si>
  <si>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</si>
  <si>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</si>
  <si>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</si>
  <si>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</si>
  <si>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</si>
  <si>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</si>
  <si>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</si>
  <si>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</si>
  <si>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</si>
  <si>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</si>
  <si>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</si>
  <si>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</si>
  <si>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</si>
  <si>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</si>
  <si>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</si>
  <si>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</si>
  <si>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</si>
  <si>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</si>
  <si>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</si>
  <si>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</si>
  <si>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</si>
  <si>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</si>
  <si>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</si>
  <si>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</si>
  <si>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</si>
  <si>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</si>
  <si>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</si>
  <si>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</si>
  <si>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</si>
  <si>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</si>
  <si>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</si>
  <si>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</si>
  <si>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</si>
  <si>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</si>
  <si>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</si>
  <si>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</si>
  <si>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</si>
  <si>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</si>
  <si>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</si>
  <si>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</si>
  <si>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</si>
  <si>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</si>
  <si>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</si>
  <si>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</si>
  <si>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</si>
  <si>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</si>
  <si>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</si>
  <si>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</si>
  <si>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</si>
  <si>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</si>
  <si>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</si>
  <si>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</si>
  <si>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</si>
  <si>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</si>
  <si>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</si>
  <si>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</si>
  <si>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</si>
  <si>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</si>
  <si>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</si>
  <si>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</si>
  <si>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</si>
  <si>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</si>
  <si>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</si>
  <si>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</si>
  <si>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</si>
  <si>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</si>
  <si>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</si>
  <si>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</si>
  <si>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</si>
  <si>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</si>
  <si>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</si>
  <si>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</si>
  <si>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</si>
  <si>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</si>
  <si>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</si>
  <si>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</si>
  <si>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</si>
  <si>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</si>
  <si>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</si>
  <si>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</si>
  <si>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</si>
  <si>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</si>
  <si>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</si>
  <si>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</si>
  <si>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</si>
  <si>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</si>
  <si>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</si>
  <si>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</si>
  <si>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</si>
  <si>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</si>
  <si>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</si>
  <si>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</si>
  <si>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</si>
  <si>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</si>
  <si>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</si>
  <si>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</si>
  <si>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</si>
  <si>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</si>
  <si>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</si>
  <si>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</si>
  <si>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</si>
  <si>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</si>
  <si>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</si>
  <si>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</si>
  <si>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</si>
  <si>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</si>
  <si>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</si>
  <si>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</si>
  <si>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</si>
  <si>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</si>
  <si>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</si>
  <si>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</si>
  <si>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</si>
  <si>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</si>
  <si>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</si>
  <si>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</si>
  <si>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</si>
  <si>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</si>
  <si>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</si>
  <si>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</si>
  <si>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</si>
  <si>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</si>
  <si>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</si>
  <si>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</si>
  <si>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</si>
  <si>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</si>
  <si>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</si>
  <si>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</si>
  <si>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</si>
  <si>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</si>
  <si>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</si>
  <si>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</si>
  <si>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</si>
  <si>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</si>
  <si>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</si>
  <si>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</si>
  <si>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</si>
  <si>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</si>
  <si>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</si>
  <si>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</si>
  <si>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</si>
  <si>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</si>
  <si>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</si>
  <si>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</si>
  <si>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</si>
  <si>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</si>
  <si>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</si>
  <si>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</si>
  <si>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</si>
  <si>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</si>
  <si>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</si>
  <si>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</si>
  <si>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</si>
  <si>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</si>
  <si>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</si>
  <si>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</si>
  <si>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</si>
  <si>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</si>
  <si>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</si>
  <si>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</si>
  <si>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</si>
  <si>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</si>
  <si>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</si>
  <si>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</si>
  <si>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</si>
  <si>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</si>
  <si>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</si>
  <si>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</si>
  <si>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</si>
  <si>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</si>
  <si>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</si>
  <si>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</si>
  <si>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</si>
  <si>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</si>
  <si>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</si>
  <si>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</si>
  <si>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</si>
  <si>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</si>
  <si>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</si>
  <si>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</si>
  <si>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</si>
  <si>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</si>
  <si>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</si>
  <si>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</si>
  <si>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</si>
  <si>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</si>
  <si>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</si>
  <si>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</si>
  <si>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</si>
  <si>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</si>
  <si>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</si>
  <si>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</si>
  <si>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</si>
  <si>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</si>
  <si>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</si>
  <si>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</si>
  <si>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</si>
  <si>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</si>
  <si>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</si>
  <si>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</si>
  <si>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</si>
  <si>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</si>
  <si>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</si>
  <si>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</si>
  <si>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</si>
  <si>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</si>
  <si>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</si>
  <si>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</si>
  <si>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</si>
  <si>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</si>
  <si>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</si>
  <si>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</si>
  <si>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</si>
  <si>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</si>
  <si>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</si>
  <si>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</si>
  <si>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</si>
  <si>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</si>
  <si>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</si>
  <si>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</si>
  <si>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</si>
  <si>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</si>
  <si>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</si>
  <si>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</si>
  <si>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</si>
  <si>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</si>
  <si>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</si>
  <si>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</si>
  <si>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</si>
  <si>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</si>
  <si>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</si>
  <si>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</si>
  <si>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</si>
  <si>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</si>
  <si>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</si>
  <si>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</si>
  <si>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</si>
  <si>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</si>
  <si>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</si>
  <si>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</si>
  <si>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</si>
  <si>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</si>
  <si>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</si>
  <si>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</si>
  <si>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</si>
  <si>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</si>
  <si>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</si>
  <si>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</si>
  <si>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</si>
  <si>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</si>
  <si>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</si>
  <si>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</si>
  <si>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</si>
  <si>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</si>
  <si>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</si>
  <si>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</si>
  <si>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</si>
  <si>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</si>
  <si>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</si>
  <si>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</si>
  <si>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</si>
  <si>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</si>
  <si>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</si>
  <si>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</si>
  <si>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</si>
  <si>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</si>
  <si>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</si>
  <si>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</si>
  <si>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</si>
  <si>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</si>
  <si>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</si>
  <si>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</si>
  <si>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</si>
  <si>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</si>
  <si>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</si>
  <si>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</si>
  <si>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</si>
  <si>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</si>
  <si>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</si>
  <si>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</si>
  <si>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</si>
  <si>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</si>
  <si>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</si>
  <si>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</si>
  <si>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</si>
  <si>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</si>
  <si>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</si>
  <si>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</si>
  <si>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</si>
  <si>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</si>
  <si>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</si>
  <si>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</si>
  <si>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</si>
  <si>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</si>
  <si>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</si>
  <si>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</si>
  <si>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</si>
  <si>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</si>
  <si>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</si>
  <si>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</si>
  <si>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</si>
  <si>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</si>
  <si>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</si>
  <si>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</si>
  <si>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</si>
  <si>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</si>
  <si>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</si>
  <si>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</si>
  <si>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</si>
  <si>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</si>
  <si>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</si>
  <si>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</si>
  <si>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</si>
  <si>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</si>
  <si>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</si>
  <si>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</si>
  <si>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</si>
  <si>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</si>
  <si>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</si>
  <si>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</si>
  <si>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</si>
  <si>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</si>
  <si>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</si>
  <si>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</si>
  <si>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</si>
  <si>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</si>
  <si>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</si>
  <si>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</si>
  <si>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</si>
  <si>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</si>
  <si>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</si>
  <si>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</si>
  <si>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</si>
  <si>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</si>
  <si>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</si>
  <si>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</si>
  <si>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</si>
  <si>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</si>
  <si>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</si>
  <si>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</si>
  <si>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</si>
  <si>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</si>
  <si>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</si>
  <si>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</si>
  <si>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</si>
  <si>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</si>
  <si>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</si>
  <si>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</si>
  <si>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</si>
  <si>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</si>
  <si>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</si>
  <si>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</si>
  <si>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</si>
  <si>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</si>
  <si>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</si>
  <si>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</si>
  <si>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</si>
  <si>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</si>
  <si>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</si>
  <si>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</si>
  <si>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</si>
  <si>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</si>
  <si>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</si>
  <si>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</si>
  <si>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</si>
  <si>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</si>
  <si>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</si>
  <si>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</si>
  <si>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</si>
  <si>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</si>
  <si>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</si>
  <si>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</si>
  <si>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</si>
  <si>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</si>
  <si>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</si>
  <si>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</si>
  <si>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</si>
  <si>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</si>
  <si>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</si>
  <si>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</si>
  <si>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</si>
  <si>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</si>
  <si>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</si>
  <si>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</si>
  <si>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</si>
  <si>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</si>
  <si>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</si>
  <si>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</si>
  <si>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</si>
  <si>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</si>
  <si>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</si>
  <si>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</si>
  <si>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</si>
  <si>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</si>
  <si>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</si>
  <si>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</si>
  <si>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</si>
  <si>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</si>
  <si>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</si>
  <si>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</si>
  <si>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</si>
  <si>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</si>
  <si>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</si>
  <si>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</si>
  <si>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</si>
  <si>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</si>
  <si>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</si>
  <si>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</si>
  <si>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</si>
  <si>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</si>
  <si>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</si>
  <si>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</si>
  <si>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</si>
  <si>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</si>
  <si>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</si>
  <si>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</si>
  <si>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</si>
  <si>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</si>
  <si>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</si>
  <si>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</si>
  <si>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</si>
  <si>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</si>
  <si>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</si>
  <si>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</si>
  <si>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</si>
  <si>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</si>
  <si>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</si>
  <si>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</si>
  <si>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</si>
  <si>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</si>
  <si>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</si>
  <si>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</si>
  <si>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</si>
  <si>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</si>
  <si>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</si>
  <si>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</si>
  <si>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</si>
  <si>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</si>
  <si>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</si>
  <si>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</si>
  <si>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</si>
  <si>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</si>
  <si>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</si>
  <si>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</si>
  <si>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</si>
  <si>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</si>
  <si>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</si>
  <si>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</si>
  <si>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</si>
  <si>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</si>
  <si>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</si>
  <si>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</si>
  <si>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</si>
  <si>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</si>
  <si>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</si>
  <si>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</si>
  <si>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</si>
  <si>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</si>
  <si>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</si>
  <si>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</si>
  <si>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</si>
  <si>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</si>
  <si>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</si>
  <si>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</si>
  <si>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</si>
  <si>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</si>
  <si>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</si>
  <si>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</si>
  <si>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</si>
  <si>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</si>
  <si>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</si>
  <si>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</si>
  <si>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</si>
  <si>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</si>
  <si>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</si>
  <si>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</si>
  <si>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</si>
  <si>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</si>
  <si>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</si>
  <si>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</si>
  <si>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</si>
  <si>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</si>
  <si>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</si>
  <si>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</si>
  <si>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</si>
  <si>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</si>
  <si>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</si>
  <si>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</si>
  <si>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</si>
  <si>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</si>
  <si>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</si>
  <si>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</si>
  <si>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</si>
  <si>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</si>
  <si>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</si>
  <si>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</si>
  <si>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</si>
  <si>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</si>
  <si>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</si>
  <si>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</si>
  <si>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</si>
  <si>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</si>
  <si>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</si>
  <si>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</si>
  <si>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</si>
  <si>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</si>
  <si>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</si>
  <si>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</si>
  <si>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</si>
  <si>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</si>
  <si>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</si>
  <si>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</si>
  <si>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</si>
  <si>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</si>
  <si>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</si>
  <si>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</si>
  <si>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</si>
  <si>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</si>
  <si>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</si>
  <si>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</si>
  <si>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</si>
  <si>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</si>
  <si>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</si>
  <si>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</si>
  <si>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</si>
  <si>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</si>
  <si>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</si>
  <si>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</si>
  <si>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</si>
  <si>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</si>
  <si>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</si>
  <si>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</si>
  <si>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</si>
  <si>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</si>
  <si>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</si>
  <si>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</si>
  <si>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</si>
  <si>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</si>
  <si>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</si>
  <si>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</si>
  <si>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</si>
  <si>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</si>
  <si>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</si>
  <si>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</si>
  <si>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</si>
  <si>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</si>
  <si>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</si>
  <si>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</si>
  <si>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</si>
  <si>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</si>
  <si>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</si>
  <si>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</si>
  <si>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</si>
  <si>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</si>
  <si>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</si>
  <si>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</si>
  <si>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</si>
  <si>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</si>
  <si>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</si>
  <si>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</si>
  <si>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</si>
  <si>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</si>
  <si>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</si>
  <si>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</si>
  <si>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</si>
  <si>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</si>
  <si>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</si>
  <si>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</si>
  <si>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</si>
  <si>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</si>
  <si>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</si>
  <si>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</si>
  <si>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</si>
  <si>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</si>
  <si>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</si>
  <si>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</si>
  <si>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</si>
  <si>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</si>
  <si>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</si>
  <si>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</si>
  <si>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</si>
  <si>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</si>
  <si>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</si>
  <si>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</si>
  <si>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</si>
  <si>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</si>
  <si>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</si>
  <si>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</si>
  <si>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</si>
  <si>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</si>
  <si>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</si>
  <si>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</si>
  <si>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</si>
  <si>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</si>
  <si>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</si>
  <si>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</si>
  <si>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</si>
  <si>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</si>
  <si>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</si>
  <si>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</si>
  <si>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</si>
  <si>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</si>
  <si>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</si>
  <si>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</si>
  <si>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</si>
  <si>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</si>
  <si>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</si>
  <si>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</si>
  <si>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</si>
  <si>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</si>
  <si>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</si>
  <si>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</si>
  <si>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</si>
  <si>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</si>
  <si>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</si>
  <si>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</si>
  <si>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</si>
  <si>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</si>
  <si>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</si>
  <si>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</si>
  <si>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</si>
  <si>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</si>
  <si>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</si>
  <si>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</si>
  <si>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</si>
  <si>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</si>
  <si>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</si>
  <si>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</si>
  <si>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</si>
  <si>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</si>
  <si>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</si>
  <si>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</si>
  <si>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</si>
  <si>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</si>
  <si>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</si>
  <si>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</si>
  <si>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</si>
  <si>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</si>
  <si>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</si>
  <si>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</si>
  <si>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</si>
  <si>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</si>
  <si>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</si>
  <si>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</si>
  <si>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</si>
  <si>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</si>
  <si>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</si>
  <si>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</si>
  <si>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</si>
  <si>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</si>
  <si>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</si>
  <si>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</si>
  <si>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</si>
  <si>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</si>
  <si>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</si>
  <si>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</si>
  <si>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</si>
  <si>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</si>
  <si>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</si>
  <si>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</si>
  <si>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</si>
  <si>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</si>
  <si>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</si>
  <si>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</si>
  <si>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</si>
  <si>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</si>
  <si>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</si>
  <si>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</si>
  <si>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</si>
  <si>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</si>
  <si>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</si>
  <si>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</si>
  <si>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</si>
  <si>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</si>
  <si>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</si>
  <si>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</si>
  <si>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</si>
  <si>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</si>
  <si>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</si>
  <si>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</si>
  <si>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</si>
  <si>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</si>
  <si>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</si>
  <si>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</si>
  <si>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</si>
  <si>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</si>
  <si>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</si>
  <si>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</si>
  <si>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</si>
  <si>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</si>
  <si>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</si>
  <si>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</si>
  <si>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</si>
  <si>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</si>
  <si>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</si>
  <si>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</si>
  <si>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</si>
  <si>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</si>
  <si>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</si>
  <si>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</si>
  <si>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</si>
  <si>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</si>
  <si>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</si>
  <si>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</si>
  <si>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</si>
  <si>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</si>
  <si>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</si>
  <si>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</si>
  <si>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</si>
  <si>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</si>
  <si>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</si>
  <si>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</si>
  <si>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</si>
  <si>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</si>
  <si>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</si>
  <si>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</si>
  <si>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</si>
  <si>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</si>
  <si>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</si>
  <si>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</si>
  <si>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</si>
  <si>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</si>
  <si>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</si>
  <si>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</si>
  <si>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</si>
  <si>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</si>
  <si>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</si>
  <si>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</si>
  <si>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</si>
  <si>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</si>
  <si>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</si>
  <si>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</si>
  <si>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</si>
  <si>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</si>
  <si>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</si>
  <si>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</si>
  <si>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</si>
  <si>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</si>
  <si>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</si>
  <si>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</si>
  <si>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</si>
  <si>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</si>
  <si>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</si>
  <si>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</si>
  <si>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</si>
  <si>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</si>
  <si>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</si>
  <si>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</si>
  <si>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</si>
  <si>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</si>
  <si>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</si>
  <si>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</si>
  <si>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</si>
  <si>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</si>
  <si>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</si>
  <si>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</si>
  <si>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</si>
  <si>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</si>
  <si>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</si>
  <si>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</si>
  <si>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</si>
  <si>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</si>
  <si>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</si>
  <si>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</si>
  <si>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</si>
  <si>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</si>
  <si>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</si>
  <si>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</si>
  <si>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</si>
  <si>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</si>
  <si>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</si>
  <si>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</si>
  <si>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</si>
  <si>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</si>
  <si>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</si>
  <si>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</si>
  <si>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</si>
  <si>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</si>
  <si>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</si>
  <si>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</si>
  <si>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</si>
  <si>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</si>
  <si>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</si>
  <si>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</si>
  <si>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</si>
  <si>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</si>
  <si>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</si>
  <si>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</si>
  <si>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</si>
  <si>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</si>
  <si>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</si>
  <si>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</si>
  <si>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</si>
  <si>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</si>
  <si>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</si>
  <si>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</si>
  <si>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</si>
  <si>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</si>
  <si>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</si>
  <si>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</si>
  <si>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</si>
  <si>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</si>
  <si>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</si>
  <si>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</si>
  <si>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</si>
  <si>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</si>
  <si>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</si>
  <si>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</si>
  <si>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</si>
  <si>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</si>
  <si>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</si>
  <si>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</si>
  <si>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</si>
  <si>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</si>
  <si>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</si>
  <si>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</si>
  <si>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</si>
  <si>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</si>
  <si>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</si>
  <si>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</si>
  <si>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</si>
  <si>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</si>
  <si>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</si>
  <si>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</si>
  <si>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</si>
  <si>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</si>
  <si>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</si>
  <si>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</si>
  <si>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</si>
  <si>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</si>
  <si>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</si>
  <si>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</si>
  <si>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</si>
  <si>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</si>
  <si>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</si>
  <si>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</si>
  <si>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</si>
  <si>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</si>
  <si>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</si>
  <si>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</si>
  <si>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</si>
  <si>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</si>
  <si>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</si>
  <si>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</si>
  <si>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</si>
  <si>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</si>
  <si>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</si>
  <si>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</si>
  <si>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</si>
  <si>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</si>
  <si>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</si>
  <si>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</si>
  <si>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</si>
  <si>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</si>
  <si>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</si>
  <si>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</si>
  <si>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</si>
  <si>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</si>
  <si>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</si>
  <si>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</si>
  <si>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</si>
  <si>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</si>
  <si>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</si>
  <si>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</si>
  <si>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</si>
  <si>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</si>
  <si>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</si>
  <si>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</si>
  <si>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</si>
  <si>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</si>
  <si>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</si>
  <si>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</si>
  <si>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</si>
  <si>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</si>
  <si>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</si>
  <si>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</si>
  <si>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</si>
  <si>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</si>
  <si>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</si>
  <si>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</si>
  <si>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</si>
  <si>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</si>
  <si>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</si>
  <si>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</si>
  <si>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</si>
  <si>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</si>
  <si>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</si>
  <si>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</si>
  <si>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</si>
  <si>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</si>
  <si>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</si>
  <si>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</si>
  <si>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</si>
  <si>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</si>
  <si>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</si>
  <si>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</si>
  <si>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</si>
  <si>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</si>
  <si>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</si>
  <si>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</si>
  <si>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</si>
  <si>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</si>
  <si>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</si>
  <si>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</si>
  <si>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</si>
  <si>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</si>
  <si>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</si>
  <si>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</si>
  <si>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</si>
  <si>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</si>
  <si>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</si>
  <si>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</si>
  <si>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</si>
  <si>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</si>
  <si>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</si>
  <si>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</si>
  <si>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</si>
  <si>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</si>
  <si>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</si>
  <si>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</si>
  <si>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</si>
  <si>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</si>
  <si>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</si>
  <si>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</si>
  <si>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</si>
  <si>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</si>
  <si>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</si>
  <si>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</si>
  <si>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</si>
  <si>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</si>
  <si>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</si>
  <si>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</si>
  <si>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</si>
  <si>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</si>
  <si>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</si>
  <si>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</si>
  <si>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</si>
  <si>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</si>
  <si>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</si>
  <si>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</si>
  <si>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</si>
  <si>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</si>
  <si>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</si>
  <si>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</si>
  <si>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</si>
  <si>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</si>
  <si>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</si>
  <si>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</si>
  <si>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</si>
  <si>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</si>
  <si>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</si>
  <si>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</si>
  <si>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</si>
  <si>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</si>
  <si>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</si>
  <si>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</si>
  <si>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</si>
  <si>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</si>
  <si>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</si>
  <si>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</si>
  <si>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</si>
  <si>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</si>
  <si>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</si>
  <si>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</si>
  <si>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</si>
  <si>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</si>
  <si>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</si>
  <si>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</si>
  <si>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</si>
  <si>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</si>
  <si>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</si>
  <si>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</si>
  <si>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</si>
  <si>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</si>
  <si>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</si>
  <si>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</si>
  <si>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</si>
  <si>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</si>
  <si>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</si>
  <si>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</si>
  <si>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</si>
  <si>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</si>
  <si>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</si>
  <si>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</si>
  <si>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</si>
  <si>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</si>
  <si>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</si>
  <si>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</si>
  <si>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</si>
  <si>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</si>
  <si>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</si>
  <si>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</si>
  <si>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</si>
  <si>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</si>
  <si>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</si>
  <si>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</si>
  <si>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</si>
  <si>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</si>
  <si>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</si>
  <si>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</si>
  <si>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</si>
  <si>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</si>
  <si>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</si>
  <si>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</si>
  <si>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</si>
  <si>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</si>
  <si>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</si>
  <si>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</si>
  <si>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</si>
  <si>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</si>
  <si>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</si>
  <si>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</si>
  <si>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</si>
  <si>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</si>
  <si>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</si>
  <si>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</si>
  <si>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</si>
  <si>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</si>
  <si>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</si>
  <si>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</si>
  <si>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</si>
  <si>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</si>
  <si>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</si>
  <si>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</si>
  <si>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</si>
  <si>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</si>
  <si>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</si>
  <si>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</si>
  <si>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</si>
  <si>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</si>
  <si>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</si>
  <si>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</si>
  <si>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</si>
  <si>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</si>
  <si>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</si>
  <si>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</si>
  <si>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</si>
  <si>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</si>
  <si>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</si>
  <si>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</si>
  <si>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</si>
  <si>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</si>
  <si>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</si>
  <si>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</si>
  <si>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</si>
  <si>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</si>
  <si>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</si>
  <si>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</si>
  <si>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</si>
  <si>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</si>
  <si>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</si>
  <si>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</si>
  <si>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</si>
  <si>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</si>
  <si>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</si>
  <si>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</si>
  <si>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</si>
  <si>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</si>
  <si>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</si>
  <si>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</si>
  <si>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</si>
  <si>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</si>
  <si>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</si>
  <si>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</si>
  <si>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</si>
  <si>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</si>
  <si>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</si>
  <si>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</si>
  <si>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</si>
  <si>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</si>
  <si>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</si>
  <si>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</si>
  <si>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</si>
  <si>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</si>
  <si>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</si>
  <si>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</si>
  <si>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</si>
  <si>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</si>
  <si>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</si>
  <si>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</si>
  <si>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</si>
  <si>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</si>
  <si>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</si>
  <si>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</si>
  <si>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</si>
  <si>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</si>
  <si>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</si>
  <si>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</si>
  <si>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</si>
  <si>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</si>
  <si>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</si>
  <si>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</si>
  <si>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</si>
  <si>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</si>
  <si>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</si>
  <si>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</si>
  <si>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</si>
  <si>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</si>
  <si>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</si>
  <si>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</si>
  <si>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</si>
  <si>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</si>
  <si>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</si>
  <si>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</si>
  <si>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</si>
  <si>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</si>
  <si>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</si>
  <si>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</si>
  <si>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</si>
  <si>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</si>
  <si>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</si>
  <si>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</si>
  <si>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</si>
  <si>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</si>
  <si>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</si>
  <si>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</si>
  <si>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</si>
  <si>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</si>
  <si>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</si>
  <si>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</si>
  <si>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</si>
  <si>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</si>
  <si>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</si>
  <si>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</si>
  <si>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</si>
  <si>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</si>
  <si>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</si>
  <si>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</si>
  <si>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</si>
  <si>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</si>
  <si>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</si>
  <si>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</si>
  <si>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</si>
  <si>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</si>
  <si>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</si>
  <si>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</si>
  <si>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</si>
  <si>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</si>
  <si>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</si>
  <si>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</si>
  <si>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</si>
  <si>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</si>
  <si>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</si>
  <si>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</si>
  <si>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</si>
  <si>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</si>
  <si>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</si>
  <si>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</si>
  <si>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</si>
  <si>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</si>
  <si>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</si>
  <si>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</si>
  <si>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</si>
  <si>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</si>
  <si>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</si>
  <si>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</si>
  <si>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</si>
  <si>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</si>
  <si>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</si>
  <si>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</si>
  <si>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</si>
  <si>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</si>
  <si>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</si>
  <si>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</si>
  <si>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</si>
  <si>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</si>
  <si>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</si>
  <si>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</si>
  <si>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</si>
  <si>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</si>
  <si>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</si>
  <si>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</si>
  <si>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</si>
  <si>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</si>
  <si>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</si>
  <si>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</si>
  <si>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</si>
  <si>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</si>
  <si>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</si>
  <si>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</si>
  <si>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</si>
  <si>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</si>
  <si>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</si>
  <si>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</si>
  <si>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</si>
  <si>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</si>
  <si>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</si>
  <si>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</si>
  <si>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</si>
  <si>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</si>
  <si>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</si>
  <si>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</si>
  <si>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</si>
  <si>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</si>
  <si>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</si>
  <si>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</si>
  <si>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</si>
  <si>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</si>
  <si>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</si>
  <si>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</si>
  <si>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</si>
  <si>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</si>
  <si>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</si>
  <si>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</si>
  <si>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</si>
  <si>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</si>
  <si>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</si>
  <si>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</si>
  <si>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</si>
  <si>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</si>
  <si>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</si>
  <si>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</si>
  <si>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</si>
  <si>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</si>
  <si>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</si>
  <si>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</si>
  <si>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</si>
  <si>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</si>
  <si>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</si>
  <si>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</si>
  <si>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</si>
  <si>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</si>
  <si>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</si>
  <si>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</si>
  <si>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</si>
  <si>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</si>
  <si>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</si>
  <si>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</si>
  <si>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</si>
  <si>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</si>
  <si>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</si>
  <si>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</si>
  <si>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</si>
  <si>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</si>
  <si>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</si>
  <si>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</si>
  <si>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</si>
  <si>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</si>
  <si>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</si>
  <si>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</si>
  <si>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</si>
  <si>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</si>
  <si>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</si>
  <si>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</si>
  <si>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</si>
  <si>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</si>
  <si>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</si>
  <si>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</si>
  <si>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</si>
  <si>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</si>
  <si>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</si>
  <si>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</si>
  <si>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</si>
  <si>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</si>
  <si>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</si>
  <si>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</si>
  <si>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</si>
  <si>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</si>
  <si>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</si>
  <si>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</si>
  <si>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</si>
  <si>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</si>
  <si>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</si>
  <si>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</si>
  <si>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</si>
  <si>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</si>
  <si>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</si>
  <si>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</si>
  <si>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</si>
  <si>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</si>
  <si>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</si>
  <si>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</si>
  <si>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</si>
  <si>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</si>
  <si>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</si>
  <si>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</si>
  <si>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</si>
  <si>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</si>
  <si>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</si>
  <si>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</si>
  <si>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</si>
  <si>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</si>
  <si>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</si>
  <si>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</si>
  <si>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</si>
  <si>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</si>
  <si>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</si>
  <si>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</si>
  <si>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</si>
  <si>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</si>
  <si>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</si>
  <si>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</si>
  <si>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</si>
  <si>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</si>
  <si>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</si>
  <si>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</si>
  <si>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</si>
  <si>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</si>
  <si>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</si>
  <si>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</si>
  <si>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</si>
  <si>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</si>
  <si>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</si>
  <si>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</si>
  <si>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</si>
  <si>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</si>
  <si>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</si>
  <si>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</si>
  <si>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</si>
  <si>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</si>
  <si>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</si>
  <si>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</si>
  <si>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</si>
  <si>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</si>
  <si>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</si>
  <si>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</si>
  <si>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</si>
  <si>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</si>
  <si>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</si>
  <si>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</si>
  <si>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</si>
  <si>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</si>
  <si>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</si>
  <si>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</si>
  <si>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</si>
  <si>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</si>
  <si>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</si>
  <si>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</si>
  <si>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</si>
  <si>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</si>
  <si>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</si>
  <si>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</si>
  <si>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</si>
  <si>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</si>
  <si>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</si>
  <si>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</si>
  <si>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</si>
  <si>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</si>
  <si>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</si>
  <si>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</si>
  <si>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</si>
  <si>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</si>
  <si>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</si>
  <si>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</si>
  <si>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</si>
  <si>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</si>
  <si>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</si>
  <si>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</si>
  <si>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</si>
  <si>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</si>
  <si>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</si>
  <si>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</si>
  <si>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</si>
  <si>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</si>
  <si>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</si>
  <si>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</si>
  <si>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</si>
  <si>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</si>
  <si>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</si>
  <si>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</si>
  <si>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</si>
  <si>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</si>
  <si>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</si>
  <si>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</si>
  <si>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</si>
  <si>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</si>
  <si>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</si>
  <si>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</si>
  <si>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</si>
  <si>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</si>
  <si>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</si>
  <si>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</si>
  <si>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</si>
  <si>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</si>
  <si>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</si>
  <si>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</si>
  <si>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</si>
  <si>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</si>
  <si>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</si>
  <si>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</si>
  <si>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</si>
  <si>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</si>
  <si>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</si>
  <si>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</si>
  <si>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</si>
  <si>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</si>
  <si>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</si>
  <si>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</si>
  <si>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</si>
  <si>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</si>
  <si>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</si>
  <si>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</si>
  <si>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</si>
  <si>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</si>
  <si>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</si>
  <si>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</si>
  <si>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</si>
  <si>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</si>
  <si>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</si>
  <si>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</si>
  <si>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</si>
  <si>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</si>
  <si>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</si>
  <si>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</si>
  <si>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</si>
  <si>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</si>
  <si>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</si>
  <si>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</si>
  <si>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</si>
  <si>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</si>
  <si>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</si>
  <si>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</si>
  <si>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</si>
  <si>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</si>
  <si>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</si>
  <si>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</si>
  <si>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</si>
  <si>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</si>
  <si>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</si>
  <si>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</si>
  <si>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</si>
  <si>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</si>
  <si>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</si>
  <si>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</si>
  <si>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</si>
  <si>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</si>
  <si>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</si>
  <si>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</si>
  <si>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</si>
  <si>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</si>
  <si>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</si>
  <si>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</si>
  <si>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</si>
  <si>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</si>
  <si>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</si>
  <si>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</si>
  <si>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</si>
  <si>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</si>
  <si>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</si>
  <si>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</si>
  <si>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</si>
  <si>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</si>
  <si>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</si>
  <si>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</si>
  <si>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</si>
  <si>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</si>
  <si>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</si>
  <si>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</si>
  <si>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</si>
  <si>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</si>
  <si>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</si>
  <si>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</si>
  <si>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</si>
  <si>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</si>
  <si>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</si>
  <si>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</si>
  <si>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</si>
  <si>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</si>
  <si>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</si>
  <si>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</si>
  <si>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</si>
  <si>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</si>
  <si>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</si>
  <si>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</si>
  <si>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</si>
  <si>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</si>
  <si>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</si>
  <si>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</si>
  <si>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</si>
  <si>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</si>
  <si>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</si>
  <si>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</si>
  <si>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</si>
  <si>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</si>
  <si>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</si>
  <si>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</si>
  <si>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</si>
  <si>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</si>
  <si>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</si>
  <si>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</si>
  <si>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</si>
  <si>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</si>
  <si>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</si>
  <si>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</si>
  <si>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</si>
  <si>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</si>
  <si>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</si>
  <si>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</si>
  <si>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</si>
  <si>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</si>
  <si>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</si>
  <si>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</si>
  <si>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</si>
  <si>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</si>
  <si>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</si>
  <si>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</si>
  <si>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</si>
  <si>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</si>
  <si>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</si>
  <si>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</si>
  <si>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</si>
  <si>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</si>
  <si>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</si>
  <si>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</si>
  <si>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</si>
  <si>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</si>
  <si>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</si>
  <si>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</si>
  <si>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</si>
  <si>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</si>
  <si>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</si>
  <si>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</si>
  <si>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</si>
  <si>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</si>
  <si>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</si>
  <si>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</si>
  <si>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</si>
  <si>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</si>
  <si>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</si>
  <si>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</si>
  <si>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</si>
  <si>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</si>
  <si>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</si>
  <si>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</si>
  <si>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</si>
  <si>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</si>
  <si>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</si>
  <si>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</si>
  <si>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</si>
  <si>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</si>
  <si>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</si>
  <si>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</si>
  <si>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</si>
  <si>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</si>
  <si>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</si>
  <si>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</si>
  <si>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</si>
  <si>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</si>
  <si>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</si>
  <si>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</si>
  <si>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</si>
  <si>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</si>
  <si>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</si>
  <si>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</si>
  <si>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</si>
  <si>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</si>
  <si>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</si>
  <si>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</si>
  <si>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</si>
  <si>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</si>
  <si>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</si>
  <si>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</si>
  <si>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</si>
  <si>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</si>
  <si>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</si>
  <si>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</si>
  <si>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</si>
  <si>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</si>
  <si>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</si>
  <si>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</si>
  <si>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</si>
  <si>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</si>
  <si>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</si>
  <si>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</si>
  <si>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</si>
  <si>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</si>
  <si>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</si>
  <si>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</si>
  <si>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</si>
  <si>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</si>
  <si>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</si>
  <si>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</si>
  <si>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</si>
  <si>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</si>
  <si>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</si>
  <si>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</si>
  <si>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</si>
  <si>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</si>
  <si>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</si>
  <si>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</si>
  <si>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</si>
  <si>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</si>
  <si>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</si>
  <si>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</si>
  <si>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</si>
  <si>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</si>
  <si>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</si>
  <si>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</si>
  <si>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</si>
  <si>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</si>
  <si>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</si>
  <si>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</si>
  <si>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</si>
  <si>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</si>
  <si>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</si>
  <si>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</si>
  <si>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</si>
  <si>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</si>
  <si>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</si>
  <si>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</si>
  <si>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</si>
  <si>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</si>
  <si>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</si>
  <si>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</si>
  <si>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</si>
  <si>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</si>
  <si>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</si>
  <si>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</si>
  <si>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</si>
  <si>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</si>
  <si>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</si>
  <si>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</si>
  <si>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</si>
  <si>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</si>
  <si>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</si>
  <si>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</si>
  <si>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</si>
  <si>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</si>
  <si>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</si>
  <si>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</si>
  <si>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</si>
  <si>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</si>
  <si>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</si>
  <si>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</si>
  <si>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</si>
  <si>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</si>
  <si>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</si>
  <si>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</si>
  <si>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</si>
  <si>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</si>
  <si>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</si>
  <si>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</si>
  <si>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</si>
  <si>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</si>
  <si>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</si>
  <si>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</si>
  <si>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</si>
  <si>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</si>
  <si>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</si>
  <si>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</si>
  <si>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</si>
  <si>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</si>
  <si>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</si>
  <si>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</si>
  <si>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</si>
  <si>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</si>
  <si>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</si>
  <si>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</si>
  <si>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</si>
  <si>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</si>
  <si>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</si>
  <si>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</si>
  <si>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</si>
  <si>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</si>
  <si>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</si>
  <si>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</si>
  <si>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</si>
  <si>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</si>
  <si>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</si>
  <si>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</si>
  <si>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</si>
  <si>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</si>
  <si>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</si>
  <si>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</si>
  <si>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</si>
  <si>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</si>
  <si>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</si>
  <si>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</si>
  <si>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</si>
  <si>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</si>
  <si>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</si>
  <si>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</si>
  <si>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</si>
  <si>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</si>
  <si>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</si>
  <si>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</si>
  <si>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</si>
  <si>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</si>
  <si>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</si>
  <si>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</si>
  <si>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</si>
  <si>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</si>
  <si>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</si>
  <si>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</si>
  <si>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</si>
  <si>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</si>
  <si>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</si>
  <si>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</si>
  <si>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</si>
  <si>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</si>
  <si>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</si>
  <si>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</si>
  <si>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</si>
  <si>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</si>
  <si>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</si>
  <si>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</si>
  <si>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</si>
  <si>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</si>
  <si>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</si>
  <si>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</si>
  <si>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</si>
  <si>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</si>
  <si>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</si>
  <si>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</si>
  <si>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</si>
  <si>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</si>
  <si>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</si>
  <si>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</si>
  <si>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</si>
  <si>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</si>
  <si>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</si>
  <si>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</si>
  <si>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</si>
  <si>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</si>
  <si>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</si>
  <si>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</si>
  <si>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</si>
  <si>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</si>
  <si>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</si>
  <si>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</si>
  <si>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</si>
  <si>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</si>
  <si>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</si>
  <si>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</si>
  <si>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</si>
  <si>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</si>
  <si>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</si>
  <si>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</si>
  <si>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</si>
  <si>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</si>
  <si>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</si>
  <si>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</si>
  <si>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</si>
  <si>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</si>
  <si>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</si>
  <si>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</si>
  <si>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</si>
  <si>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</si>
  <si>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</si>
  <si>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</si>
  <si>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</si>
  <si>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</si>
  <si>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</si>
  <si>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</si>
  <si>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</si>
  <si>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</si>
  <si>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</si>
  <si>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</si>
  <si>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</si>
  <si>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</si>
  <si>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</si>
  <si>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</si>
  <si>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</si>
  <si>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</si>
  <si>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</si>
  <si>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</si>
  <si>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</si>
  <si>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</si>
  <si>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</si>
  <si>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</si>
  <si>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</si>
  <si>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</si>
  <si>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</si>
  <si>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</si>
  <si>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</si>
  <si>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</si>
  <si>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</si>
  <si>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</si>
  <si>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</si>
  <si>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</si>
  <si>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</si>
  <si>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</si>
  <si>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</si>
  <si>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</si>
  <si>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</si>
  <si>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</si>
  <si>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</si>
  <si>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</si>
  <si>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</si>
  <si>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</si>
  <si>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</si>
  <si>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</si>
  <si>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</si>
  <si>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</si>
  <si>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</si>
  <si>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</si>
  <si>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</si>
  <si>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</si>
  <si>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</si>
  <si>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</si>
  <si>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</si>
  <si>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</si>
  <si>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</si>
  <si>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</si>
  <si>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</si>
  <si>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</si>
  <si>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</si>
  <si>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</si>
  <si>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</si>
  <si>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</si>
  <si>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</si>
  <si>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</si>
  <si>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</si>
  <si>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</si>
  <si>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</si>
  <si>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</si>
  <si>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</si>
  <si>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</si>
  <si>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</si>
  <si>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</si>
  <si>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</si>
  <si>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</si>
  <si>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</si>
  <si>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</si>
  <si>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</si>
  <si>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</si>
  <si>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</si>
  <si>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</si>
  <si>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</si>
  <si>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</si>
  <si>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</si>
  <si>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</si>
  <si>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</si>
  <si>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</si>
  <si>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</si>
  <si>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</si>
  <si>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</si>
  <si>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</si>
  <si>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</si>
  <si>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</si>
  <si>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</si>
  <si>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</si>
  <si>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</si>
  <si>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</si>
  <si>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</si>
  <si>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</si>
  <si>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</si>
  <si>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</si>
  <si>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</si>
  <si>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</si>
  <si>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</si>
  <si>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</si>
  <si>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</si>
  <si>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</si>
  <si>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</si>
  <si>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</si>
  <si>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</si>
  <si>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</si>
  <si>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</si>
  <si>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</si>
  <si>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</si>
  <si>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</si>
  <si>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</si>
  <si>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</si>
  <si>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</si>
  <si>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</si>
  <si>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</si>
  <si>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</si>
  <si>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</si>
  <si>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</si>
  <si>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</si>
  <si>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</si>
  <si>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</si>
  <si>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</si>
  <si>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</si>
  <si>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</si>
  <si>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</si>
  <si>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</si>
  <si>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</si>
  <si>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</si>
  <si>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</si>
  <si>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</si>
  <si>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</si>
  <si>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</si>
  <si>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</si>
  <si>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</si>
  <si>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</si>
  <si>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</si>
  <si>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</si>
  <si>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</si>
  <si>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</si>
  <si>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</si>
  <si>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</si>
  <si>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</si>
  <si>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</si>
  <si>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</si>
  <si>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</si>
  <si>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</si>
  <si>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</si>
  <si>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</si>
  <si>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</si>
  <si>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</si>
  <si>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</si>
  <si>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</si>
  <si>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</si>
  <si>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</si>
  <si>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</si>
  <si>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</si>
  <si>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</si>
  <si>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</si>
  <si>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</si>
  <si>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</si>
  <si>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</si>
  <si>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</si>
  <si>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</si>
  <si>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</si>
  <si>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</si>
  <si>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</si>
  <si>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</si>
  <si>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</si>
  <si>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</si>
  <si>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</si>
  <si>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</si>
  <si>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</si>
  <si>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</si>
  <si>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</si>
  <si>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</si>
  <si>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</si>
  <si>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</si>
  <si>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</si>
  <si>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</si>
  <si>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</si>
  <si>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</si>
  <si>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</si>
  <si>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</si>
  <si>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</si>
  <si>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</si>
  <si>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</si>
  <si>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</si>
  <si>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</si>
  <si>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</si>
  <si>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</si>
  <si>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</si>
  <si>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</si>
  <si>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</si>
  <si>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</si>
  <si>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</si>
  <si>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</si>
  <si>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</si>
  <si>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</si>
  <si>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</si>
  <si>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</si>
  <si>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</si>
  <si>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</si>
  <si>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</si>
  <si>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</si>
  <si>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</si>
  <si>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</si>
  <si>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</si>
  <si>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</si>
  <si>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</si>
  <si>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</si>
  <si>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</si>
  <si>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</si>
  <si>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</si>
  <si>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</si>
  <si>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</si>
  <si>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</si>
  <si>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</si>
  <si>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</si>
  <si>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</si>
  <si>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</si>
  <si>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</si>
  <si>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</si>
  <si>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</si>
  <si>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</si>
  <si>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</si>
  <si>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</si>
  <si>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</si>
  <si>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</si>
  <si>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</si>
  <si>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</si>
  <si>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</si>
  <si>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</si>
  <si>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</si>
  <si>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</si>
  <si>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</si>
  <si>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</si>
  <si>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</si>
  <si>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</si>
  <si>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</si>
  <si>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</si>
  <si>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</si>
  <si>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</si>
  <si>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</si>
  <si>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</si>
  <si>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</si>
  <si>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</si>
  <si>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</si>
  <si>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</si>
  <si>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</si>
  <si>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</si>
  <si>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</si>
  <si>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</si>
  <si>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</si>
  <si>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</si>
  <si>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</si>
  <si>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</si>
  <si>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</si>
  <si>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</si>
  <si>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</si>
  <si>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</si>
  <si>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</si>
  <si>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</si>
  <si>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</si>
  <si>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</si>
  <si>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</si>
  <si>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</si>
  <si>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</si>
  <si>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</si>
  <si>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</si>
  <si>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</si>
  <si>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</si>
  <si>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</si>
  <si>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</si>
  <si>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</si>
  <si>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</si>
  <si>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</si>
  <si>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</si>
  <si>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</si>
  <si>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</si>
  <si>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</si>
  <si>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</si>
  <si>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</si>
  <si>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</si>
  <si>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</si>
  <si>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</si>
  <si>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</si>
  <si>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</si>
  <si>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</si>
  <si>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</si>
  <si>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</si>
  <si>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</si>
  <si>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</si>
  <si>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</si>
  <si>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</si>
  <si>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</si>
  <si>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</si>
  <si>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</si>
  <si>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</si>
  <si>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</si>
  <si>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</si>
  <si>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</si>
  <si>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</si>
  <si>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</si>
  <si>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</si>
  <si>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</si>
  <si>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</si>
  <si>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</si>
  <si>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</si>
  <si>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</si>
  <si>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</si>
  <si>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</si>
  <si>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</si>
  <si>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</si>
  <si>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</si>
  <si>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</si>
  <si>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</si>
  <si>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</si>
  <si>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</si>
  <si>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</si>
  <si>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</si>
  <si>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</si>
  <si>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</si>
  <si>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</si>
  <si>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</si>
  <si>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</si>
  <si>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</si>
  <si>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</si>
  <si>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</si>
  <si>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</si>
  <si>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</si>
  <si>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</si>
  <si>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</si>
  <si>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</si>
  <si>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</si>
  <si>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</si>
  <si>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</si>
  <si>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</si>
  <si>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</si>
  <si>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</si>
  <si>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</si>
  <si>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</si>
  <si>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</si>
  <si>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</si>
  <si>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</si>
  <si>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</si>
  <si>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</si>
  <si>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</si>
  <si>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</si>
  <si>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</si>
  <si>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</si>
  <si>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</si>
  <si>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</si>
  <si>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</si>
  <si>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</si>
  <si>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</si>
  <si>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</si>
  <si>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</si>
  <si>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</si>
  <si>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</si>
  <si>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</si>
  <si>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</si>
  <si>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</si>
  <si>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</si>
  <si>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</si>
  <si>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</si>
  <si>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</si>
  <si>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</si>
  <si>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</si>
  <si>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</si>
  <si>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</si>
  <si>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</si>
  <si>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</si>
  <si>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</si>
  <si>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</si>
  <si>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</si>
  <si>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</si>
  <si>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</si>
  <si>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</si>
  <si>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</si>
  <si>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</si>
  <si>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</si>
  <si>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</si>
  <si>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</si>
  <si>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</si>
  <si>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</si>
  <si>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</si>
  <si>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</si>
  <si>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</si>
  <si>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</si>
  <si>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</si>
  <si>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</si>
  <si>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</si>
  <si>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</si>
  <si>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</si>
  <si>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</si>
  <si>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</si>
  <si>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</si>
  <si>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</si>
  <si>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</si>
  <si>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</si>
  <si>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</si>
  <si>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</si>
  <si>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</si>
  <si>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</si>
  <si>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</si>
  <si>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</si>
  <si>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</si>
  <si>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</si>
  <si>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</si>
  <si>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</si>
  <si>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</si>
  <si>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</si>
  <si>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</si>
  <si>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</si>
  <si>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</si>
  <si>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</si>
  <si>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</si>
  <si>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</si>
  <si>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</si>
  <si>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</si>
  <si>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</si>
  <si>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</si>
  <si>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</si>
  <si>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</si>
  <si>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</si>
  <si>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</si>
  <si>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</si>
  <si>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</si>
  <si>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</si>
  <si>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</si>
  <si>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</si>
  <si>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</si>
  <si>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</si>
  <si>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</si>
  <si>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</si>
  <si>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</si>
  <si>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</si>
  <si>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</si>
  <si>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</si>
  <si>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</si>
  <si>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</si>
  <si>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</si>
  <si>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</si>
  <si>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</si>
  <si>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</si>
  <si>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</si>
  <si>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</si>
  <si>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</si>
  <si>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</si>
  <si>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</si>
  <si>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</si>
  <si>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</si>
  <si>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</si>
  <si>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</si>
  <si>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</si>
  <si>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</si>
  <si>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</si>
  <si>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</si>
  <si>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</si>
  <si>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</si>
  <si>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</si>
  <si>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</si>
  <si>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</si>
  <si>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</si>
  <si>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</si>
  <si>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</si>
  <si>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</si>
  <si>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</si>
  <si>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</si>
  <si>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</si>
  <si>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</si>
  <si>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</si>
  <si>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</si>
  <si>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</si>
  <si>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</si>
  <si>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</si>
  <si>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</si>
  <si>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</si>
  <si>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</si>
  <si>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</si>
  <si>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</si>
  <si>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</si>
  <si>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</si>
  <si>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</si>
  <si>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</si>
  <si>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</si>
  <si>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</si>
  <si>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</si>
  <si>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</si>
  <si>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</si>
  <si>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</si>
  <si>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</si>
  <si>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</si>
  <si>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</si>
  <si>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</si>
  <si>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</si>
  <si>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</si>
  <si>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</si>
  <si>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</si>
  <si>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</si>
  <si>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</si>
  <si>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</si>
  <si>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</si>
  <si>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</si>
  <si>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</si>
  <si>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</si>
  <si>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</si>
  <si>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</si>
  <si>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</si>
  <si>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</si>
  <si>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</si>
  <si>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</si>
  <si>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</si>
  <si>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</si>
  <si>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</si>
  <si>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</si>
  <si>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</si>
  <si>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</si>
  <si>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</si>
  <si>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</si>
  <si>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</si>
  <si>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</si>
  <si>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</si>
  <si>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</si>
  <si>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</si>
  <si>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</si>
  <si>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</si>
  <si>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</si>
  <si>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</si>
  <si>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</si>
  <si>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</si>
  <si>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</si>
  <si>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</si>
  <si>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</si>
  <si>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</si>
  <si>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</si>
  <si>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</si>
  <si>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</si>
  <si>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</si>
  <si>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</si>
  <si>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</si>
  <si>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</si>
  <si>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</si>
  <si>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</si>
  <si>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</si>
  <si>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</si>
  <si>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</si>
  <si>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</si>
  <si>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</si>
  <si>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</si>
  <si>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</si>
  <si>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</si>
  <si>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</si>
  <si>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</si>
  <si>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</si>
  <si>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</si>
  <si>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</si>
  <si>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</si>
  <si>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</si>
  <si>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</si>
  <si>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</si>
  <si>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</si>
  <si>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</si>
  <si>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</si>
  <si>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</si>
  <si>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</si>
  <si>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</si>
  <si>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</si>
  <si>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</si>
  <si>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</si>
  <si>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</si>
  <si>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</si>
  <si>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</si>
  <si>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</si>
  <si>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</si>
  <si>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</si>
  <si>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</si>
  <si>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</si>
  <si>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</si>
  <si>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</si>
  <si>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</si>
  <si>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</si>
  <si>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</si>
  <si>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</si>
  <si>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</si>
  <si>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</si>
  <si>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</si>
  <si>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</si>
  <si>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</si>
  <si>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</si>
  <si>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</si>
  <si>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</si>
  <si>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</si>
  <si>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</si>
  <si>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</si>
  <si>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</si>
  <si>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</si>
  <si>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</si>
  <si>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</si>
  <si>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</si>
  <si>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</si>
  <si>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</si>
  <si>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</si>
  <si>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</si>
  <si>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</si>
  <si>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</si>
  <si>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</si>
  <si>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</si>
  <si>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</si>
  <si>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</si>
  <si>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</si>
  <si>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</si>
  <si>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</si>
  <si>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</si>
  <si>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</si>
  <si>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</si>
  <si>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</si>
  <si>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</si>
  <si>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</si>
  <si>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</si>
  <si>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</si>
  <si>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</si>
  <si>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</si>
  <si>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</si>
  <si>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</si>
  <si>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</si>
  <si>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</si>
  <si>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</si>
  <si>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</si>
  <si>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</si>
  <si>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</si>
  <si>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</si>
  <si>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</si>
  <si>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</si>
  <si>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</si>
  <si>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</si>
  <si>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</si>
  <si>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</si>
  <si>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</si>
  <si>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</si>
  <si>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</si>
  <si>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</si>
  <si>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</si>
  <si>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</si>
  <si>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</si>
  <si>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</si>
  <si>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</si>
  <si>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</si>
  <si>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</si>
  <si>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</si>
  <si>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</si>
  <si>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</si>
  <si>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</si>
  <si>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</si>
  <si>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</si>
  <si>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</si>
  <si>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</si>
  <si>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</si>
  <si>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</si>
  <si>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</si>
  <si>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</si>
  <si>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</si>
  <si>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</si>
  <si>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</si>
  <si>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</si>
  <si>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</si>
  <si>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</si>
  <si>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</si>
  <si>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</si>
  <si>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</si>
  <si>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</si>
  <si>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</si>
  <si>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</si>
  <si>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</si>
  <si>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</si>
  <si>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</si>
  <si>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</si>
  <si>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</si>
  <si>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</si>
  <si>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</si>
  <si>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</si>
  <si>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</si>
  <si>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</si>
  <si>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</si>
  <si>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</si>
  <si>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</si>
  <si>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</si>
  <si>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</si>
  <si>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</si>
  <si>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</si>
  <si>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</si>
  <si>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</si>
  <si>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</si>
  <si>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</si>
  <si>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</si>
  <si>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</si>
  <si>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</si>
  <si>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</si>
  <si>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</si>
  <si>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</si>
  <si>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</si>
  <si>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</si>
  <si>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</si>
  <si>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</si>
  <si>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</si>
  <si>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</si>
  <si>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</si>
  <si>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</si>
  <si>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</si>
  <si>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</si>
  <si>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</si>
  <si>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</si>
  <si>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</si>
  <si>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</si>
  <si>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</si>
  <si>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</si>
  <si>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</si>
  <si>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</si>
  <si>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</si>
  <si>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</si>
  <si>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</si>
  <si>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</si>
  <si>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</si>
  <si>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</si>
  <si>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</si>
  <si>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</si>
  <si>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</si>
  <si>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</si>
  <si>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</si>
  <si>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</si>
  <si>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</si>
  <si>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</si>
  <si>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</si>
  <si>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</si>
  <si>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</si>
  <si>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</si>
  <si>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</si>
  <si>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</si>
  <si>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</si>
  <si>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</si>
  <si>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</si>
  <si>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</si>
  <si>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</si>
  <si>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</si>
  <si>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</si>
  <si>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</si>
  <si>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</si>
  <si>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</si>
  <si>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</si>
  <si>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</si>
  <si>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</si>
  <si>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</si>
  <si>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</si>
  <si>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</si>
  <si>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</si>
  <si>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</si>
  <si>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</si>
  <si>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</si>
  <si>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</si>
  <si>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</si>
  <si>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</si>
  <si>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</si>
  <si>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</si>
  <si>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</si>
  <si>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</si>
  <si>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</si>
  <si>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</si>
  <si>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</si>
  <si>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</si>
  <si>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</si>
  <si>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</si>
  <si>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</si>
  <si>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</si>
  <si>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</si>
  <si>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</si>
  <si>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</si>
  <si>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</si>
  <si>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</si>
  <si>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</si>
  <si>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</si>
  <si>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</si>
  <si>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</si>
  <si>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</si>
  <si>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</si>
  <si>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</si>
  <si>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</si>
  <si>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</si>
  <si>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</si>
  <si>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</si>
  <si>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</si>
  <si>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</si>
  <si>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</si>
  <si>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</si>
  <si>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</si>
  <si>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</si>
  <si>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</si>
  <si>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</si>
  <si>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</si>
  <si>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</si>
  <si>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</si>
  <si>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</si>
  <si>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</si>
  <si>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</si>
  <si>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</si>
  <si>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</si>
  <si>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</si>
  <si>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</si>
  <si>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</si>
  <si>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</si>
  <si>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</si>
  <si>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</si>
  <si>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</si>
  <si>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</si>
  <si>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</si>
  <si>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</si>
  <si>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</si>
  <si>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</si>
  <si>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</si>
  <si>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</si>
  <si>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</si>
  <si>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</si>
  <si>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</si>
  <si>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</si>
  <si>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</si>
  <si>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</si>
  <si>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</si>
  <si>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</si>
  <si>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</si>
  <si>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</si>
  <si>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</si>
  <si>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</si>
  <si>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</si>
  <si>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</si>
  <si>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</si>
  <si>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</si>
  <si>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</si>
  <si>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</si>
  <si>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</si>
  <si>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</si>
  <si>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</si>
  <si>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</si>
  <si>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</si>
  <si>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</si>
  <si>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</si>
  <si>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</si>
  <si>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</si>
  <si>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</si>
  <si>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</si>
  <si>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</si>
  <si>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</si>
  <si>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</si>
  <si>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</si>
  <si>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</si>
  <si>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</si>
  <si>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</si>
  <si>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</si>
  <si>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</si>
  <si>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</si>
  <si>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</si>
  <si>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</si>
  <si>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</si>
  <si>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</si>
  <si>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</si>
  <si>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</si>
  <si>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</si>
  <si>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</si>
  <si>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</si>
  <si>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</si>
  <si>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</si>
  <si>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</si>
  <si>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</si>
  <si>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</si>
  <si>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</si>
  <si>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</si>
  <si>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</si>
  <si>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</si>
  <si>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</si>
  <si>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</si>
  <si>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</si>
  <si>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</si>
  <si>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</si>
  <si>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</si>
  <si>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</si>
  <si>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</si>
  <si>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</si>
  <si>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</si>
  <si>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</si>
  <si>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</si>
  <si>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</si>
  <si>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</si>
  <si>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</si>
  <si>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</si>
  <si>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</si>
  <si>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</si>
  <si>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</si>
  <si>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</si>
  <si>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</si>
  <si>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</si>
  <si>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</si>
  <si>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</si>
  <si>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</si>
  <si>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</si>
  <si>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</si>
  <si>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</si>
  <si>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</si>
  <si>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</si>
  <si>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</si>
  <si>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</si>
  <si>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</si>
  <si>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</si>
  <si>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</si>
  <si>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</si>
  <si>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</si>
  <si>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</si>
  <si>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</si>
  <si>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</si>
  <si>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</si>
  <si>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</si>
  <si>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</si>
  <si>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</si>
  <si>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</si>
  <si>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</si>
  <si>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</si>
  <si>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</si>
  <si>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</si>
  <si>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</si>
  <si>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</si>
  <si>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</si>
  <si>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</si>
  <si>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</si>
  <si>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</si>
  <si>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</si>
  <si>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</si>
  <si>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</si>
  <si>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</si>
  <si>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</si>
  <si>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</si>
  <si>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</si>
  <si>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</si>
  <si>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</si>
  <si>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</si>
  <si>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</si>
  <si>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</si>
  <si>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</si>
  <si>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</si>
  <si>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</si>
  <si>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</si>
  <si>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</si>
  <si>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</si>
  <si>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</si>
  <si>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</si>
  <si>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</si>
  <si>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</si>
  <si>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</si>
  <si>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</si>
  <si>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</si>
  <si>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</si>
  <si>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</si>
  <si>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</si>
  <si>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</si>
  <si>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</si>
  <si>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</si>
  <si>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</si>
  <si>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</si>
  <si>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</si>
  <si>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</si>
  <si>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</si>
  <si>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</si>
  <si>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</si>
  <si>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</si>
  <si>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</si>
  <si>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</si>
  <si>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</si>
  <si>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</si>
  <si>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</si>
  <si>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</si>
  <si>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</si>
  <si>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</si>
  <si>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</si>
  <si>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</si>
  <si>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</si>
  <si>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</si>
  <si>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</si>
  <si>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</si>
  <si>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</si>
  <si>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</si>
  <si>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</si>
  <si>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</si>
  <si>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</si>
  <si>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</si>
  <si>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</si>
  <si>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</si>
  <si>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</si>
  <si>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</si>
  <si>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</si>
  <si>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</si>
  <si>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</si>
  <si>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</si>
  <si>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</si>
  <si>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</si>
  <si>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</si>
  <si>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</si>
  <si>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</si>
  <si>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</si>
  <si>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</si>
  <si>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</si>
  <si>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</si>
  <si>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</si>
  <si>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</si>
  <si>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</si>
  <si>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</si>
  <si>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</si>
  <si>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</si>
  <si>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</si>
  <si>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</si>
  <si>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</si>
  <si>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</si>
  <si>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</si>
  <si>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</si>
  <si>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</si>
  <si>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</si>
  <si>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</si>
  <si>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</si>
  <si>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</si>
  <si>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</si>
  <si>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</si>
  <si>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</si>
  <si>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</si>
  <si>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</si>
  <si>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</si>
  <si>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</si>
  <si>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</si>
  <si>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</si>
  <si>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</si>
  <si>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</si>
  <si>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</si>
  <si>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</si>
  <si>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</si>
  <si>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</si>
  <si>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</si>
  <si>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</si>
  <si>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</si>
  <si>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</si>
  <si>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</si>
  <si>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</si>
  <si>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</si>
  <si>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</si>
  <si>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</si>
  <si>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</si>
  <si>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</si>
  <si>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</si>
  <si>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</si>
  <si>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</si>
  <si>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</si>
  <si>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</si>
  <si>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</si>
  <si>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</si>
  <si>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</si>
  <si>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</si>
  <si>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</si>
  <si>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</si>
  <si>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</si>
  <si>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</si>
  <si>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</si>
  <si>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</si>
  <si>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</si>
  <si>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</si>
  <si>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</si>
  <si>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</si>
  <si>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</si>
  <si>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</si>
  <si>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</si>
  <si>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</si>
  <si>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</si>
  <si>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</si>
  <si>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</si>
  <si>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</si>
  <si>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</si>
  <si>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</si>
  <si>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</si>
  <si>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</si>
  <si>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</si>
  <si>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</si>
  <si>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</si>
  <si>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</si>
  <si>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</si>
  <si>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</si>
  <si>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</si>
  <si>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</si>
  <si>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</si>
  <si>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</si>
  <si>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</si>
  <si>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</si>
  <si>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</si>
  <si>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</si>
  <si>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</si>
  <si>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</si>
  <si>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</si>
  <si>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</si>
  <si>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</si>
  <si>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</si>
  <si>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</si>
  <si>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</si>
  <si>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</si>
  <si>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</si>
  <si>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</si>
  <si>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</si>
  <si>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</si>
  <si>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</si>
  <si>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</si>
  <si>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</si>
  <si>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</si>
  <si>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</si>
  <si>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</si>
  <si>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</si>
  <si>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</si>
  <si>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</si>
  <si>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</si>
  <si>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</si>
  <si>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</si>
  <si>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</si>
  <si>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</si>
  <si>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</si>
  <si>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</si>
  <si>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</si>
  <si>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</si>
  <si>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</si>
  <si>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</si>
  <si>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</si>
  <si>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</si>
  <si>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</si>
  <si>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</si>
  <si>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</si>
  <si>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</si>
  <si>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</si>
  <si>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</si>
  <si>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</si>
  <si>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</si>
  <si>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</si>
  <si>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</si>
  <si>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</si>
  <si>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</si>
  <si>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</si>
  <si>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</si>
  <si>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</si>
  <si>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</si>
  <si>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</si>
  <si>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</si>
  <si>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</si>
  <si>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</si>
  <si>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</si>
  <si>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</si>
  <si>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</si>
  <si>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</si>
  <si>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</si>
  <si>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</si>
  <si>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</si>
  <si>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</si>
  <si>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</si>
  <si>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</si>
  <si>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</si>
  <si>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</si>
  <si>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</si>
  <si>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</si>
  <si>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</si>
  <si>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</si>
  <si>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</si>
  <si>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</si>
  <si>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</si>
  <si>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</si>
  <si>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</si>
  <si>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</si>
  <si>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</si>
  <si>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</si>
  <si>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</si>
  <si>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</si>
  <si>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</si>
  <si>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</si>
  <si>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</si>
  <si>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</si>
  <si>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</si>
  <si>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</si>
  <si>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</si>
  <si>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</si>
  <si>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</si>
  <si>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</si>
  <si>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</si>
  <si>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</si>
  <si>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</si>
  <si>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</si>
  <si>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</si>
  <si>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</si>
  <si>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</si>
  <si>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</si>
  <si>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</si>
  <si>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</si>
  <si>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</si>
  <si>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</si>
  <si>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</si>
  <si>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</si>
  <si>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</si>
  <si>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</si>
  <si>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</si>
  <si>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</si>
  <si>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</si>
  <si>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</si>
  <si>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</si>
  <si>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</si>
  <si>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</si>
  <si>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</si>
  <si>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</si>
  <si>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</si>
  <si>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</si>
  <si>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</si>
  <si>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</si>
  <si>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</si>
  <si>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</si>
  <si>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</si>
  <si>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</si>
  <si>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</si>
  <si>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</si>
  <si>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</si>
  <si>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</si>
  <si>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</si>
  <si>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</si>
  <si>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</si>
  <si>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</si>
  <si>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</si>
  <si>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</si>
  <si>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</si>
  <si>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</si>
  <si>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</si>
  <si>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</si>
  <si>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</si>
  <si>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</si>
  <si>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</si>
  <si>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</si>
  <si>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</si>
  <si>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</si>
  <si>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</si>
  <si>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</si>
  <si>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</si>
  <si>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</si>
  <si>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</si>
  <si>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</si>
  <si>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</si>
  <si>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</si>
  <si>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</si>
  <si>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</si>
  <si>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</si>
  <si>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</si>
  <si>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</si>
  <si>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</si>
  <si>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</si>
  <si>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</si>
  <si>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</si>
  <si>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</si>
  <si>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</si>
  <si>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</si>
  <si>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</si>
  <si>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</si>
  <si>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</si>
  <si>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</si>
  <si>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</si>
  <si>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</si>
  <si>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</si>
  <si>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</si>
  <si>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</si>
  <si>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</si>
  <si>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</si>
  <si>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</si>
  <si>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</si>
  <si>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</si>
  <si>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</si>
  <si>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</si>
  <si>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</si>
  <si>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</si>
  <si>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</si>
  <si>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</si>
  <si>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</si>
  <si>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</si>
  <si>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</si>
  <si>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</si>
  <si>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</si>
  <si>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</si>
  <si>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</si>
  <si>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</si>
  <si>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</si>
  <si>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</si>
  <si>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</si>
  <si>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</si>
  <si>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</si>
  <si>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</si>
  <si>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</si>
  <si>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</si>
  <si>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</si>
  <si>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</si>
  <si>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</si>
  <si>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</si>
  <si>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</si>
  <si>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</si>
  <si>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</si>
  <si>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</si>
  <si>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</si>
  <si>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</si>
  <si>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</si>
  <si>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</si>
  <si>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</si>
  <si>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</si>
  <si>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</si>
  <si>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</si>
  <si>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</si>
  <si>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</si>
  <si>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</si>
  <si>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</si>
  <si>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</si>
  <si>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</si>
  <si>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</si>
  <si>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</si>
  <si>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</si>
  <si>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</si>
  <si>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</si>
  <si>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</si>
  <si>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</si>
  <si>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</si>
  <si>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</si>
  <si>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</si>
  <si>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</si>
  <si>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</si>
  <si>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</si>
  <si>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</si>
  <si>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</si>
  <si>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</si>
  <si>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</si>
  <si>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</si>
  <si>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</si>
  <si>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</si>
  <si>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</si>
  <si>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</si>
  <si>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</si>
  <si>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</si>
  <si>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</si>
  <si>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</si>
  <si>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</si>
  <si>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</si>
  <si>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</si>
  <si>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</si>
  <si>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</si>
  <si>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</si>
  <si>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</si>
  <si>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</si>
  <si>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</si>
  <si>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</si>
  <si>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</si>
  <si>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</si>
  <si>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</si>
  <si>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</si>
  <si>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</si>
  <si>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</si>
  <si>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</si>
  <si>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</si>
  <si>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</si>
  <si>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</si>
  <si>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</si>
  <si>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</si>
  <si>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</si>
  <si>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</si>
  <si>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</si>
  <si>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</si>
  <si>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</si>
  <si>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</si>
  <si>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</si>
  <si>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</si>
  <si>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</si>
  <si>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</si>
  <si>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</si>
  <si>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</si>
  <si>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</si>
  <si>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</si>
  <si>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</si>
  <si>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</si>
  <si>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</si>
  <si>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</si>
  <si>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</si>
  <si>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</si>
  <si>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</si>
  <si>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</si>
  <si>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</si>
  <si>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</si>
  <si>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</si>
  <si>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</si>
  <si>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</si>
  <si>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</si>
  <si>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</si>
  <si>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</si>
  <si>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</si>
  <si>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</si>
  <si>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</si>
  <si>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</si>
  <si>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</si>
  <si>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</si>
  <si>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</si>
  <si>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</si>
  <si>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</si>
  <si>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</si>
  <si>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</si>
  <si>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</si>
  <si>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</si>
  <si>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</si>
  <si>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</si>
  <si>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</si>
  <si>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</si>
  <si>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</si>
  <si>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</si>
  <si>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</si>
  <si>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</si>
  <si>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</si>
  <si>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</si>
  <si>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</si>
  <si>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</si>
  <si>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</si>
  <si>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</si>
  <si>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</si>
  <si>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</si>
  <si>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</si>
  <si>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</si>
  <si>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</si>
  <si>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</si>
  <si>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</si>
  <si>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</si>
  <si>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</si>
  <si>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</si>
  <si>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</si>
  <si>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</si>
  <si>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</si>
  <si>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</si>
  <si>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</si>
  <si>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</si>
  <si>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</si>
  <si>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</si>
  <si>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</si>
  <si>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</si>
  <si>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</si>
  <si>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</si>
  <si>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</si>
  <si>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</si>
  <si>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</si>
  <si>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</si>
  <si>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</si>
  <si>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</si>
  <si>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</si>
  <si>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</si>
  <si>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</si>
  <si>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</si>
  <si>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</si>
  <si>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</si>
  <si>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</si>
  <si>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</si>
  <si>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</si>
  <si>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</si>
  <si>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</si>
  <si>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</si>
  <si>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</si>
  <si>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</si>
  <si>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</si>
  <si>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</si>
  <si>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</si>
  <si>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</si>
  <si>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</si>
  <si>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</si>
  <si>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</si>
  <si>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</si>
  <si>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</si>
  <si>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</si>
  <si>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</si>
  <si>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</si>
  <si>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</si>
  <si>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</si>
  <si>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</si>
  <si>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</si>
  <si>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</si>
  <si>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</si>
  <si>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</si>
  <si>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</si>
  <si>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</si>
  <si>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</si>
  <si>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</si>
  <si>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</si>
  <si>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</si>
  <si>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</si>
  <si>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</si>
  <si>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</si>
  <si>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</si>
  <si>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</si>
  <si>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</si>
  <si>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</si>
  <si>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</si>
  <si>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</si>
  <si>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</si>
  <si>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</si>
  <si>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</si>
  <si>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</si>
  <si>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</si>
  <si>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</si>
  <si>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</si>
  <si>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</si>
  <si>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</si>
  <si>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</si>
  <si>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</si>
  <si>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</si>
  <si>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</si>
  <si>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</si>
  <si>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</si>
  <si>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</si>
  <si>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</si>
  <si>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</si>
  <si>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</si>
  <si>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</si>
  <si>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</si>
  <si>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</si>
  <si>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</si>
  <si>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</si>
  <si>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</si>
  <si>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</si>
  <si>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</si>
  <si>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</si>
  <si>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</si>
  <si>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</si>
  <si>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</si>
  <si>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</si>
  <si>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</si>
  <si>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</si>
  <si>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</si>
  <si>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</si>
  <si>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</si>
  <si>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</si>
  <si>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</si>
  <si>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</si>
  <si>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</si>
  <si>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</si>
  <si>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</si>
  <si>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</si>
  <si>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</si>
  <si>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</si>
  <si>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</si>
  <si>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</si>
  <si>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</si>
  <si>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</si>
  <si>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</si>
  <si>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</si>
  <si>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</si>
  <si>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</si>
  <si>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</si>
  <si>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</si>
  <si>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</si>
  <si>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</si>
  <si>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</si>
  <si>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</si>
  <si>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</si>
  <si>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</si>
  <si>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</si>
  <si>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</si>
  <si>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</si>
  <si>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</si>
  <si>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</si>
  <si>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</si>
  <si>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</si>
  <si>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</si>
  <si>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</si>
  <si>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</si>
  <si>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</si>
  <si>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</si>
  <si>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</si>
  <si>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</si>
  <si>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</si>
  <si>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</si>
  <si>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</si>
  <si>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</si>
  <si>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</si>
  <si>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</si>
  <si>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</si>
  <si>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</si>
  <si>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</si>
  <si>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</si>
  <si>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</si>
  <si>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</si>
  <si>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</si>
  <si>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</si>
  <si>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</si>
  <si>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</si>
  <si>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</si>
  <si>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</si>
  <si>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</si>
  <si>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</si>
  <si>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</si>
  <si>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</si>
  <si>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</si>
  <si>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</si>
  <si>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</si>
  <si>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</si>
  <si>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</si>
  <si>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</si>
  <si>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</si>
  <si>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</si>
  <si>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</si>
  <si>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</si>
  <si>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</si>
  <si>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</si>
  <si>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</si>
  <si>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</si>
  <si>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</si>
  <si>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</si>
  <si>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</si>
  <si>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</si>
  <si>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</si>
  <si>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</si>
  <si>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</si>
  <si>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</si>
  <si>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</si>
  <si>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</si>
  <si>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</si>
  <si>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</si>
  <si>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</si>
  <si>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</si>
  <si>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</si>
  <si>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</si>
  <si>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</si>
  <si>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</si>
  <si>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</si>
  <si>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</si>
  <si>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</si>
  <si>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</si>
  <si>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</si>
  <si>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</si>
  <si>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</si>
  <si>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</si>
  <si>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</si>
  <si>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</si>
  <si>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</si>
  <si>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</si>
  <si>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</si>
  <si>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</si>
  <si>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</si>
  <si>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</si>
  <si>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</si>
  <si>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</si>
  <si>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</si>
  <si>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</si>
  <si>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</si>
  <si>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</si>
  <si>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</si>
  <si>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</si>
  <si>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</si>
  <si>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</si>
  <si>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</si>
  <si>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</si>
  <si>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</si>
  <si>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</si>
  <si>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</si>
  <si>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</si>
  <si>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</si>
  <si>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</si>
  <si>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</si>
  <si>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</si>
  <si>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</si>
  <si>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</si>
  <si>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</si>
  <si>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</si>
  <si>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</si>
  <si>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</si>
  <si>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</si>
  <si>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</si>
  <si>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</si>
  <si>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</si>
  <si>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</si>
  <si>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</si>
  <si>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</si>
  <si>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</si>
  <si>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</si>
  <si>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</si>
  <si>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</si>
  <si>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</si>
  <si>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</si>
  <si>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</si>
  <si>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</si>
  <si>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</si>
  <si>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</si>
  <si>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</si>
  <si>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</si>
  <si>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</si>
  <si>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</si>
  <si>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</si>
  <si>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</si>
  <si>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</si>
  <si>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</si>
  <si>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</si>
  <si>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</si>
  <si>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</si>
  <si>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</si>
  <si>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</si>
  <si>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</si>
  <si>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</si>
  <si>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</si>
  <si>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</si>
  <si>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</si>
  <si>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</si>
  <si>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</si>
  <si>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</si>
  <si>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</si>
  <si>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</si>
  <si>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</si>
  <si>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</si>
  <si>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</si>
  <si>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</si>
  <si>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</si>
  <si>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</si>
  <si>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</si>
  <si>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</si>
  <si>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</si>
  <si>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</si>
  <si>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</si>
  <si>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</si>
  <si>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</si>
  <si>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</si>
  <si>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</si>
  <si>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</si>
  <si>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</si>
  <si>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</si>
  <si>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</si>
  <si>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</si>
  <si>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</si>
  <si>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</si>
  <si>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</si>
  <si>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</si>
  <si>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</si>
  <si>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</si>
  <si>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</si>
  <si>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</si>
  <si>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</si>
  <si>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</si>
  <si>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</si>
  <si>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</si>
  <si>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</si>
  <si>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</si>
  <si>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</si>
  <si>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</si>
  <si>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</si>
  <si>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</si>
  <si>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</si>
  <si>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</si>
  <si>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</si>
  <si>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</si>
  <si>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</si>
  <si>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</si>
  <si>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</si>
  <si>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</si>
  <si>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</si>
  <si>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</si>
  <si>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</si>
  <si>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</si>
  <si>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</si>
  <si>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</si>
  <si>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</si>
  <si>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</si>
  <si>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</si>
  <si>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</si>
  <si>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</si>
  <si>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</si>
  <si>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</si>
  <si>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</si>
  <si>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</si>
  <si>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</si>
  <si>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</si>
  <si>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</si>
  <si>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</si>
  <si>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</si>
  <si>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</si>
  <si>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</si>
  <si>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</si>
  <si>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</si>
  <si>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</si>
  <si>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</si>
  <si>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</si>
  <si>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</si>
  <si>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</si>
  <si>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</si>
  <si>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</si>
  <si>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</si>
  <si>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</si>
  <si>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</si>
  <si>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</si>
  <si>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</si>
  <si>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</si>
  <si>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</si>
  <si>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</si>
  <si>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</si>
  <si>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</si>
  <si>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</si>
  <si>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</si>
  <si>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</si>
  <si>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</si>
  <si>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</si>
  <si>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</si>
  <si>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</si>
  <si>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</si>
  <si>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</si>
  <si>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</si>
  <si>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</si>
  <si>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</si>
  <si>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</si>
  <si>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</si>
  <si>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</si>
  <si>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</si>
  <si>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</si>
  <si>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</si>
  <si>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</si>
  <si>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</si>
  <si>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</si>
  <si>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</si>
  <si>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</si>
  <si>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</si>
  <si>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</si>
  <si>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</si>
  <si>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</si>
  <si>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</si>
  <si>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</si>
  <si>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</si>
  <si>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</si>
  <si>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</si>
  <si>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</si>
  <si>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</si>
  <si>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</si>
  <si>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</si>
  <si>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</si>
  <si>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</si>
  <si>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</si>
  <si>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</si>
  <si>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</si>
  <si>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</si>
  <si>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</si>
  <si>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</si>
  <si>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</si>
  <si>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</si>
  <si>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</si>
  <si>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</si>
  <si>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</si>
  <si>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</si>
  <si>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</si>
  <si>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</si>
  <si>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</si>
  <si>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</si>
  <si>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</si>
  <si>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</si>
  <si>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</si>
  <si>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</si>
  <si>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</si>
  <si>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</si>
  <si>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</si>
  <si>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</si>
  <si>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</si>
  <si>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</si>
  <si>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</si>
  <si>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</si>
  <si>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</si>
  <si>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</si>
  <si>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</si>
  <si>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</si>
  <si>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</si>
  <si>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</si>
  <si>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</si>
  <si>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</si>
  <si>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</si>
  <si>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</si>
  <si>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</si>
  <si>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</si>
  <si>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</si>
  <si>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</si>
  <si>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</si>
  <si>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</si>
  <si>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</si>
  <si>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</si>
  <si>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</si>
  <si>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</si>
  <si>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</si>
  <si>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</si>
  <si>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</si>
  <si>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</si>
  <si>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</si>
  <si>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</si>
  <si>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</si>
  <si>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</si>
  <si>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</si>
  <si>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</si>
  <si>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</si>
  <si>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</si>
  <si>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</si>
  <si>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</si>
  <si>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</si>
  <si>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</si>
  <si>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</si>
  <si>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</si>
  <si>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</si>
  <si>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</si>
  <si>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</si>
  <si>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</si>
  <si>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</si>
  <si>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</si>
  <si>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</si>
  <si>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</si>
  <si>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</si>
  <si>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</si>
  <si>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</si>
  <si>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</si>
  <si>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</si>
  <si>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</si>
  <si>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</si>
  <si>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</si>
  <si>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</si>
  <si>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</si>
  <si>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</si>
  <si>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</si>
  <si>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</si>
  <si>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</si>
  <si>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</si>
  <si>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</si>
  <si>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</si>
  <si>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</si>
  <si>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</si>
  <si>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</si>
  <si>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</si>
  <si>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</si>
  <si>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</si>
  <si>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</si>
  <si>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</si>
  <si>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</si>
  <si>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</si>
  <si>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</si>
  <si>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</si>
  <si>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</si>
  <si>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</si>
  <si>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</si>
  <si>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</si>
  <si>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</si>
  <si>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</si>
  <si>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</si>
  <si>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</si>
  <si>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</si>
  <si>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</si>
  <si>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</si>
  <si>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</si>
  <si>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</si>
  <si>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</si>
  <si>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</si>
  <si>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</si>
  <si>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</si>
  <si>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</si>
  <si>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</si>
  <si>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</si>
  <si>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</si>
  <si>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</si>
  <si>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</si>
  <si>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</si>
  <si>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</si>
  <si>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</si>
  <si>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</si>
  <si>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</si>
  <si>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</si>
  <si>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</si>
  <si>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</si>
  <si>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</si>
  <si>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</si>
  <si>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</si>
  <si>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</si>
  <si>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</si>
  <si>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</si>
  <si>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</si>
  <si>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</si>
  <si>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</si>
  <si>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</si>
  <si>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</si>
  <si>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</si>
  <si>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</si>
  <si>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</si>
  <si>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</si>
  <si>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</si>
  <si>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</si>
  <si>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</si>
  <si>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</si>
  <si>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</si>
  <si>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</si>
  <si>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</si>
  <si>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</si>
  <si>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</si>
  <si>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</si>
  <si>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</si>
  <si>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</si>
  <si>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</si>
  <si>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</si>
  <si>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</si>
  <si>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</si>
  <si>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</si>
  <si>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</si>
  <si>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</si>
  <si>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</si>
  <si>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</si>
  <si>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</si>
  <si>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</si>
  <si>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</si>
  <si>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</si>
  <si>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</si>
  <si>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</si>
  <si>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</si>
  <si>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</si>
  <si>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</si>
  <si>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</si>
  <si>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</si>
  <si>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</si>
  <si>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</si>
  <si>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</si>
  <si>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</si>
  <si>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</si>
  <si>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</si>
  <si>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</si>
  <si>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</si>
  <si>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</si>
  <si>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</si>
  <si>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</si>
  <si>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</si>
  <si>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</si>
  <si>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</si>
  <si>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</si>
  <si>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</si>
  <si>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</si>
  <si>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</si>
  <si>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</si>
  <si>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</si>
  <si>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</si>
  <si>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</si>
  <si>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</si>
  <si>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</si>
  <si>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</si>
  <si>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</si>
  <si>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</si>
  <si>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</si>
  <si>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</si>
  <si>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</si>
  <si>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</si>
  <si>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</si>
  <si>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</si>
  <si>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</si>
  <si>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</si>
  <si>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</si>
  <si>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</si>
  <si>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</si>
  <si>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</si>
  <si>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</si>
  <si>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</si>
  <si>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</si>
  <si>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</si>
  <si>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</si>
  <si>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</si>
  <si>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</si>
  <si>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</si>
  <si>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</si>
  <si>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</si>
  <si>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</si>
  <si>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</si>
  <si>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</si>
  <si>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</si>
  <si>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</si>
  <si>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</si>
  <si>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</si>
  <si>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</si>
  <si>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</si>
  <si>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</si>
  <si>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</si>
  <si>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</si>
  <si>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</si>
  <si>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</si>
  <si>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</si>
  <si>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</si>
  <si>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</si>
  <si>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</si>
  <si>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</si>
  <si>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</si>
  <si>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</si>
  <si>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</si>
  <si>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</si>
  <si>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</si>
  <si>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</si>
  <si>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</si>
  <si>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</si>
  <si>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</si>
  <si>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</si>
  <si>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</si>
  <si>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</si>
  <si>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</si>
  <si>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</si>
  <si>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</si>
  <si>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</si>
  <si>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</si>
  <si>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</si>
  <si>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</si>
  <si>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</si>
  <si>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</si>
  <si>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</si>
  <si>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</si>
  <si>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</si>
  <si>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</si>
  <si>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</si>
  <si>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</si>
  <si>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</si>
  <si>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</si>
  <si>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</si>
  <si>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</si>
  <si>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</si>
  <si>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</si>
  <si>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</si>
  <si>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</si>
  <si>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</si>
  <si>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</si>
  <si>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</si>
  <si>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</si>
  <si>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</si>
  <si>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</si>
  <si>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</si>
  <si>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</si>
  <si>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</si>
  <si>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</si>
  <si>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</si>
  <si>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</si>
  <si>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</si>
  <si>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</si>
  <si>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</si>
  <si>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</si>
  <si>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</si>
  <si>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</si>
  <si>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</si>
  <si>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</si>
  <si>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</si>
  <si>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</si>
  <si>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</si>
  <si>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</si>
  <si>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</si>
  <si>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</si>
  <si>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</si>
  <si>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</si>
  <si>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</si>
  <si>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</si>
  <si>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</si>
  <si>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</si>
  <si>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</si>
  <si>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</si>
  <si>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</si>
  <si>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</si>
  <si>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</si>
  <si>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</si>
  <si>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</si>
  <si>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</si>
  <si>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</si>
  <si>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</si>
  <si>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</si>
  <si>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</si>
  <si>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</si>
  <si>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</si>
  <si>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</si>
  <si>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</si>
  <si>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</si>
  <si>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</si>
  <si>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</si>
  <si>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</si>
  <si>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</si>
  <si>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</si>
  <si>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</si>
  <si>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</si>
  <si>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</si>
  <si>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</si>
  <si>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</si>
  <si>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</si>
  <si>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</si>
  <si>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</si>
  <si>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</si>
  <si>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</si>
  <si>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</si>
  <si>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</si>
  <si>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</si>
  <si>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</si>
  <si>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</si>
  <si>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</si>
  <si>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</si>
  <si>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</si>
  <si>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</si>
  <si>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</si>
  <si>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</si>
  <si>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</si>
  <si>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</si>
  <si>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</si>
  <si>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</si>
  <si>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</si>
  <si>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</si>
  <si>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</si>
  <si>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</si>
  <si>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</si>
  <si>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</si>
  <si>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</si>
  <si>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</si>
  <si>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</si>
  <si>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</si>
  <si>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</si>
  <si>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</si>
  <si>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</si>
  <si>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</si>
  <si>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</si>
  <si>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</si>
  <si>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</si>
  <si>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</si>
  <si>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</si>
  <si>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</si>
  <si>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</si>
  <si>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</si>
  <si>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</si>
  <si>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</si>
  <si>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</si>
  <si>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</si>
  <si>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</si>
  <si>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</si>
  <si>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</si>
  <si>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</si>
  <si>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</si>
  <si>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</si>
  <si>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</si>
  <si>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</si>
  <si>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</si>
  <si>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</si>
  <si>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</si>
  <si>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</si>
  <si>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</si>
  <si>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</si>
  <si>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</si>
  <si>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</si>
  <si>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</si>
  <si>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</si>
  <si>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</si>
  <si>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</si>
  <si>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</si>
  <si>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</si>
  <si>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</si>
  <si>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</si>
  <si>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</si>
  <si>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</si>
  <si>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</si>
  <si>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</si>
  <si>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</si>
  <si>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</si>
  <si>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</si>
  <si>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</si>
  <si>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</si>
  <si>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</si>
  <si>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</si>
  <si>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</si>
  <si>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</si>
  <si>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</si>
  <si>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</si>
  <si>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</si>
  <si>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</si>
  <si>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</si>
  <si>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</si>
  <si>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</si>
  <si>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</si>
  <si>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</si>
  <si>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</si>
  <si>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</si>
  <si>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</si>
  <si>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</si>
  <si>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</si>
  <si>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</si>
  <si>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</si>
  <si>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</si>
  <si>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</si>
  <si>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</si>
  <si>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</si>
  <si>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</si>
  <si>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</si>
  <si>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</si>
  <si>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</si>
  <si>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</si>
  <si>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</si>
  <si>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</si>
  <si>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</si>
  <si>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</si>
  <si>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</si>
  <si>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</si>
  <si>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</si>
  <si>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</si>
  <si>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</si>
  <si>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</si>
  <si>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</si>
  <si>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</si>
  <si>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</si>
  <si>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</si>
  <si>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</si>
  <si>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</si>
  <si>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</si>
  <si>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</si>
  <si>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</si>
  <si>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</si>
  <si>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</si>
  <si>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</si>
  <si>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</si>
  <si>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</si>
  <si>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</si>
  <si>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</si>
  <si>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</si>
  <si>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</si>
  <si>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</si>
  <si>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</si>
  <si>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</si>
  <si>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</si>
  <si>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</si>
  <si>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</si>
  <si>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</si>
  <si>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</si>
  <si>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</si>
  <si>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</si>
  <si>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</si>
  <si>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</si>
  <si>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</si>
  <si>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</si>
  <si>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</si>
  <si>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</si>
  <si>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</si>
  <si>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</si>
  <si>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</si>
  <si>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</si>
  <si>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</si>
  <si>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</si>
  <si>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</si>
  <si>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</si>
  <si>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</si>
  <si>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</si>
  <si>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</si>
  <si>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</si>
  <si>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</si>
  <si>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</si>
  <si>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</si>
  <si>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</si>
  <si>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</si>
  <si>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</si>
  <si>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</si>
  <si>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</si>
  <si>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</si>
  <si>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</si>
  <si>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</si>
  <si>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</si>
  <si>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</si>
  <si>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</si>
  <si>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</si>
  <si>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</si>
  <si>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</si>
  <si>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</si>
  <si>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</si>
  <si>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</si>
  <si>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</si>
  <si>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</si>
  <si>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</si>
  <si>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</si>
  <si>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</si>
  <si>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</si>
  <si>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</si>
  <si>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</si>
  <si>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</si>
  <si>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</si>
  <si>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</si>
  <si>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</si>
  <si>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</si>
  <si>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</si>
  <si>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</si>
  <si>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</si>
  <si>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</si>
  <si>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</si>
  <si>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</si>
  <si>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</si>
  <si>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</si>
  <si>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</si>
  <si>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</si>
  <si>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</si>
  <si>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</si>
  <si>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</si>
  <si>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</si>
  <si>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</si>
  <si>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</si>
  <si>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</si>
  <si>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</si>
  <si>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</si>
  <si>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</si>
  <si>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</si>
  <si>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</si>
  <si>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</si>
  <si>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</si>
  <si>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</si>
  <si>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</si>
  <si>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</si>
  <si>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</si>
  <si>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</si>
  <si>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</si>
  <si>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</si>
  <si>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</si>
  <si>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</si>
  <si>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</si>
  <si>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</si>
  <si>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</si>
  <si>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</si>
  <si>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</si>
  <si>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</si>
  <si>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</si>
  <si>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</si>
  <si>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</si>
  <si>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</si>
  <si>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</si>
  <si>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</si>
  <si>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</si>
  <si>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</si>
  <si>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</si>
  <si>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</si>
  <si>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</si>
  <si>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</si>
  <si>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</si>
  <si>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</si>
  <si>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</si>
  <si>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</si>
  <si>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</si>
  <si>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</si>
  <si>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</si>
  <si>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</si>
  <si>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</si>
  <si>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</si>
  <si>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</si>
  <si>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</si>
  <si>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</si>
  <si>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</si>
  <si>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</si>
  <si>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</si>
  <si>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</si>
  <si>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</si>
  <si>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</si>
  <si>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</si>
  <si>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</si>
  <si>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</si>
  <si>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</si>
  <si>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</si>
  <si>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</si>
  <si>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</si>
  <si>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</si>
  <si>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</si>
  <si>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</si>
  <si>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</si>
  <si>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</si>
  <si>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</si>
  <si>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</si>
  <si>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</si>
  <si>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</si>
  <si>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</si>
  <si>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</si>
  <si>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</si>
  <si>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</si>
  <si>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</si>
  <si>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</si>
  <si>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</si>
  <si>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</si>
  <si>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</si>
  <si>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</si>
  <si>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</si>
  <si>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</si>
  <si>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</si>
  <si>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</si>
  <si>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</si>
  <si>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</si>
  <si>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</si>
  <si>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</si>
  <si>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</si>
  <si>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</si>
  <si>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</si>
  <si>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</si>
  <si>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</si>
  <si>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</si>
  <si>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</si>
  <si>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</si>
  <si>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</si>
  <si>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</si>
  <si>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</si>
  <si>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</si>
  <si>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</si>
  <si>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</si>
  <si>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</si>
  <si>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</si>
  <si>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</si>
  <si>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</si>
  <si>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</si>
  <si>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</si>
  <si>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</si>
  <si>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</si>
  <si>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</si>
  <si>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</si>
  <si>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</si>
  <si>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</si>
  <si>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</si>
  <si>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</si>
  <si>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</si>
  <si>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</si>
  <si>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</si>
  <si>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</si>
  <si>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</si>
  <si>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</si>
  <si>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</si>
  <si>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</si>
  <si>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</si>
  <si>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</si>
  <si>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</si>
  <si>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</si>
  <si>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</si>
  <si>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</si>
  <si>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</si>
  <si>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</si>
  <si>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</si>
  <si>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</si>
  <si>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</si>
  <si>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</si>
  <si>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</si>
  <si>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</si>
  <si>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</si>
  <si>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</si>
  <si>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</si>
  <si>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</si>
  <si>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</si>
  <si>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</si>
  <si>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</si>
  <si>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</si>
  <si>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</si>
  <si>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</si>
  <si>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</si>
  <si>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</si>
  <si>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</si>
  <si>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</si>
  <si>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</si>
  <si>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</si>
  <si>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</si>
  <si>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</si>
  <si>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</si>
  <si>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</si>
  <si>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</si>
  <si>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</si>
  <si>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</si>
  <si>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</si>
  <si>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</si>
  <si>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</si>
  <si>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</si>
  <si>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</si>
  <si>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</si>
  <si>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</si>
  <si>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</si>
  <si>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</si>
  <si>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</si>
  <si>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</si>
  <si>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</si>
  <si>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</si>
  <si>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</si>
  <si>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</si>
  <si>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</si>
  <si>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</si>
  <si>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</si>
  <si>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</si>
  <si>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</si>
  <si>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</si>
  <si>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</si>
  <si>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</si>
  <si>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</si>
  <si>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</si>
  <si>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</si>
  <si>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</si>
  <si>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</si>
  <si>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</si>
  <si>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</si>
  <si>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</si>
  <si>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</si>
  <si>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</si>
  <si>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</si>
  <si>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</si>
  <si>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</si>
  <si>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</si>
  <si>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</si>
  <si>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</si>
  <si>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</si>
  <si>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</si>
  <si>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</si>
  <si>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</si>
  <si>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</si>
  <si>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</si>
  <si>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</si>
  <si>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</si>
  <si>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</si>
  <si>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</si>
  <si>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</si>
  <si>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</si>
  <si>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</si>
  <si>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</si>
  <si>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</si>
  <si>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</si>
  <si>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</si>
  <si>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</si>
  <si>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</si>
  <si>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</si>
  <si>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</si>
  <si>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</si>
  <si>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</si>
  <si>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</si>
  <si>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</si>
  <si>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</si>
  <si>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</si>
  <si>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</si>
  <si>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</si>
  <si>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</si>
  <si>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</si>
  <si>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</si>
  <si>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</si>
  <si>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</si>
  <si>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</si>
  <si>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</si>
  <si>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</si>
  <si>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</si>
  <si>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</si>
  <si>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</si>
  <si>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</si>
  <si>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</si>
  <si>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</si>
  <si>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</si>
  <si>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</si>
  <si>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</si>
  <si>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</si>
  <si>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</si>
  <si>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</si>
  <si>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</si>
  <si>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</si>
  <si>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</si>
  <si>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</si>
  <si>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</si>
  <si>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</si>
  <si>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</si>
  <si>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</si>
  <si>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</si>
  <si>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</si>
  <si>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</si>
  <si>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</si>
  <si>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</si>
  <si>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</si>
  <si>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</si>
  <si>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</si>
  <si>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</si>
  <si>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</si>
  <si>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</si>
  <si>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</si>
  <si>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</si>
  <si>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</si>
  <si>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</si>
  <si>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</si>
  <si>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</si>
  <si>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</si>
  <si>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</si>
  <si>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</si>
  <si>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</si>
  <si>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</si>
  <si>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</si>
  <si>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</si>
  <si>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</si>
  <si>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</si>
  <si>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</si>
  <si>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</si>
  <si>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</si>
  <si>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</si>
  <si>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</si>
  <si>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</si>
  <si>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</si>
  <si>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</si>
  <si>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</si>
  <si>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</si>
  <si>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</si>
  <si>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</si>
  <si>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</si>
  <si>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</si>
  <si>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</si>
  <si>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</si>
  <si>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</si>
  <si>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</si>
  <si>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</si>
  <si>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</si>
  <si>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</si>
  <si>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</si>
  <si>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</si>
  <si>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</si>
  <si>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</si>
  <si>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</si>
  <si>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</si>
  <si>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</si>
  <si>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</si>
  <si>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</si>
  <si>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</si>
  <si>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</si>
  <si>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</si>
  <si>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</si>
  <si>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</si>
  <si>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</si>
  <si>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</si>
  <si>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</si>
  <si>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</si>
  <si>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</si>
  <si>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</si>
  <si>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</si>
  <si>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</si>
  <si>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</si>
  <si>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</si>
  <si>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</si>
  <si>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</si>
  <si>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</si>
  <si>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</si>
  <si>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</si>
  <si>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</si>
  <si>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</si>
  <si>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</si>
  <si>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</si>
  <si>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</si>
  <si>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</si>
  <si>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</si>
  <si>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</si>
  <si>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</si>
  <si>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</si>
  <si>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</si>
  <si>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</si>
  <si>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</si>
  <si>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</si>
  <si>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</si>
  <si>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</si>
  <si>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</si>
  <si>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</si>
  <si>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</si>
  <si>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</si>
  <si>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</si>
  <si>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</si>
  <si>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</si>
  <si>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</si>
  <si>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</si>
  <si>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</si>
  <si>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</si>
  <si>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</si>
  <si>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</si>
  <si>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</si>
  <si>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</si>
  <si>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</si>
  <si>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</si>
  <si>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</si>
  <si>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</si>
  <si>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</si>
  <si>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</si>
  <si>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</si>
  <si>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</si>
  <si>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</si>
  <si>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</si>
  <si>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</si>
  <si>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</si>
  <si>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</si>
  <si>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</si>
  <si>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</si>
  <si>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</si>
  <si>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</si>
  <si>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</si>
  <si>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</si>
  <si>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</si>
  <si>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</si>
  <si>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</si>
  <si>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</si>
  <si>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</si>
  <si>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</si>
  <si>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</si>
  <si>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</si>
  <si>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</si>
  <si>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</si>
  <si>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</si>
  <si>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</si>
  <si>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</si>
  <si>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</si>
  <si>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</si>
  <si>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</si>
  <si>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</si>
  <si>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</si>
  <si>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</si>
  <si>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</si>
  <si>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</si>
  <si>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</si>
  <si>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</si>
  <si>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</si>
  <si>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</si>
  <si>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</si>
  <si>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</si>
  <si>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</si>
  <si>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</si>
  <si>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</si>
  <si>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</si>
  <si>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</si>
  <si>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</si>
  <si>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</si>
  <si>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</si>
  <si>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</si>
  <si>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</si>
  <si>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</si>
  <si>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</si>
  <si>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</si>
  <si>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</si>
  <si>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</si>
  <si>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</si>
  <si>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</si>
  <si>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</si>
  <si>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</si>
  <si>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</si>
  <si>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</si>
  <si>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</si>
  <si>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</si>
  <si>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</si>
  <si>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</si>
  <si>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</si>
  <si>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</si>
  <si>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</si>
  <si>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</si>
  <si>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</si>
  <si>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</si>
  <si>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</si>
  <si>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</si>
  <si>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</si>
  <si>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</si>
  <si>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</si>
  <si>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</si>
  <si>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</si>
  <si>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</si>
  <si>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</si>
  <si>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</si>
  <si>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</si>
  <si>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</si>
  <si>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</si>
  <si>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</si>
  <si>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</si>
  <si>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</si>
  <si>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</si>
  <si>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</si>
  <si>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</si>
  <si>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</si>
  <si>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</si>
  <si>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</si>
  <si>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</si>
  <si>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</si>
  <si>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</si>
  <si>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</si>
  <si>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</si>
  <si>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</si>
  <si>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</si>
  <si>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</si>
  <si>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</si>
  <si>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</si>
  <si>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</si>
  <si>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</si>
  <si>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</si>
  <si>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</si>
  <si>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</si>
  <si>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</si>
  <si>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</si>
  <si>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</si>
  <si>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</si>
  <si>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</si>
  <si>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</si>
  <si>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</si>
  <si>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</si>
  <si>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</si>
  <si>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</si>
  <si>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</si>
  <si>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</si>
  <si>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</si>
  <si>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</si>
  <si>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</si>
  <si>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</si>
  <si>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</si>
  <si>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</si>
  <si>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</si>
  <si>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</si>
  <si>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</si>
  <si>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</si>
  <si>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</si>
  <si>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</si>
  <si>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</si>
  <si>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</si>
  <si>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</si>
  <si>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</si>
  <si>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</si>
  <si>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</si>
  <si>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</si>
  <si>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</si>
  <si>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</si>
  <si>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</si>
  <si>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</si>
  <si>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</si>
  <si>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</si>
  <si>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</si>
  <si>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</si>
  <si>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</si>
  <si>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</si>
  <si>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</si>
  <si>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</si>
  <si>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</si>
  <si>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</si>
  <si>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</si>
  <si>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</si>
  <si>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</si>
  <si>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</si>
  <si>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</si>
  <si>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</si>
  <si>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</si>
  <si>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</si>
  <si>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</si>
  <si>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</si>
  <si>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</si>
  <si>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</si>
  <si>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</si>
  <si>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</si>
  <si>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</si>
  <si>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</si>
  <si>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</si>
  <si>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</si>
  <si>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</si>
  <si>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</si>
  <si>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</si>
  <si>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</si>
  <si>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</si>
  <si>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</si>
  <si>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</si>
  <si>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</si>
  <si>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</si>
  <si>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</si>
  <si>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</si>
  <si>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</si>
  <si>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</si>
  <si>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</si>
  <si>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</si>
  <si>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</si>
  <si>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</si>
  <si>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</si>
  <si>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</si>
  <si>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</si>
  <si>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</si>
  <si>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</si>
  <si>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</si>
  <si>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</si>
  <si>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</si>
  <si>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</si>
  <si>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</si>
  <si>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</si>
  <si>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</si>
  <si>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</si>
  <si>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</si>
  <si>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</si>
  <si>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</si>
  <si>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</si>
  <si>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</si>
  <si>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</si>
  <si>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</si>
  <si>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</si>
  <si>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</si>
  <si>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</si>
  <si>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</si>
  <si>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</si>
  <si>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</si>
  <si>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</si>
  <si>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</si>
  <si>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</si>
  <si>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</si>
  <si>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</si>
  <si>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</si>
  <si>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</si>
  <si>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</si>
  <si>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</si>
  <si>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</si>
  <si>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</si>
  <si>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</si>
  <si>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</si>
  <si>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</si>
  <si>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</si>
  <si>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</si>
  <si>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</si>
  <si>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</si>
  <si>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</si>
  <si>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</si>
  <si>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</si>
  <si>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</si>
  <si>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</si>
  <si>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</si>
  <si>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</si>
  <si>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</si>
  <si>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</si>
  <si>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</si>
  <si>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</si>
  <si>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</si>
  <si>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</si>
  <si>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</si>
  <si>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</si>
  <si>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</si>
  <si>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</si>
  <si>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</si>
  <si>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</si>
  <si>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</si>
  <si>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</si>
  <si>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</si>
  <si>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</si>
  <si>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</si>
  <si>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</si>
  <si>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</si>
  <si>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</si>
  <si>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</si>
  <si>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</si>
  <si>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</si>
  <si>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</si>
  <si>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</si>
  <si>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</si>
  <si>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</si>
  <si>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</si>
  <si>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</si>
  <si>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</si>
  <si>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</si>
  <si>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</si>
  <si>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</si>
  <si>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</si>
  <si>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</si>
  <si>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</si>
  <si>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</si>
  <si>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</si>
  <si>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</si>
  <si>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</si>
  <si>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</si>
  <si>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</si>
  <si>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</si>
  <si>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</si>
  <si>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</si>
  <si>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</si>
  <si>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</si>
  <si>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</si>
  <si>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</si>
  <si>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</si>
  <si>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</si>
  <si>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</si>
  <si>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</si>
  <si>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</si>
  <si>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</si>
  <si>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</si>
  <si>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</si>
  <si>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</si>
  <si>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</si>
  <si>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</si>
  <si>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</si>
  <si>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</si>
  <si>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</si>
  <si>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</si>
  <si>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</si>
  <si>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</si>
  <si>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</si>
  <si>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</si>
  <si>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</si>
  <si>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</si>
  <si>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</si>
  <si>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</si>
  <si>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</si>
  <si>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</si>
  <si>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</si>
  <si>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</si>
  <si>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</si>
  <si>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</si>
  <si>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</si>
  <si>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</si>
  <si>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</si>
  <si>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</si>
  <si>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</si>
  <si>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</si>
  <si>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</si>
  <si>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</si>
  <si>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</si>
  <si>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</si>
  <si>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</si>
  <si>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</si>
  <si>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</si>
  <si>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</si>
  <si>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</si>
  <si>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</si>
  <si>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</si>
  <si>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</si>
  <si>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</si>
  <si>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</si>
  <si>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</si>
  <si>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</si>
  <si>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</si>
  <si>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</si>
  <si>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</si>
  <si>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</si>
  <si>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</si>
  <si>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</si>
  <si>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</si>
  <si>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</si>
  <si>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</si>
  <si>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</si>
  <si>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</si>
  <si>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</si>
  <si>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</si>
  <si>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</si>
  <si>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</si>
  <si>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</si>
  <si>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</si>
  <si>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</si>
  <si>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</si>
  <si>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</si>
  <si>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</si>
  <si>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</si>
  <si>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</si>
  <si>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</si>
  <si>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</si>
  <si>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</si>
  <si>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</si>
  <si>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</si>
  <si>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</si>
  <si>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</si>
  <si>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</si>
  <si>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</si>
  <si>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</si>
  <si>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</si>
  <si>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</si>
  <si>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</si>
  <si>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</si>
  <si>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</si>
  <si>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</si>
  <si>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</si>
  <si>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</si>
  <si>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</si>
  <si>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</si>
  <si>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</si>
  <si>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</si>
  <si>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</si>
  <si>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</si>
  <si>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</si>
  <si>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</si>
  <si>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</si>
  <si>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</si>
  <si>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</si>
  <si>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</si>
  <si>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</si>
  <si>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</si>
  <si>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</si>
  <si>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</si>
  <si>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</si>
  <si>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</si>
  <si>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</si>
  <si>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</si>
  <si>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</si>
  <si>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</si>
  <si>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</si>
  <si>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</si>
  <si>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</si>
  <si>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</si>
  <si>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</si>
  <si>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</si>
  <si>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</si>
  <si>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</si>
  <si>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</si>
  <si>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</si>
  <si>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</si>
  <si>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</si>
  <si>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</si>
  <si>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</si>
  <si>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</si>
  <si>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</si>
  <si>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</si>
  <si>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</si>
  <si>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</si>
  <si>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</si>
  <si>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</si>
  <si>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</si>
  <si>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</si>
  <si>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</si>
  <si>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</si>
  <si>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</si>
  <si>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</si>
  <si>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</si>
  <si>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</si>
  <si>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</si>
  <si>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</si>
  <si>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</si>
  <si>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</si>
  <si>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</si>
  <si>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</si>
  <si>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</si>
  <si>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</si>
  <si>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</si>
  <si>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</si>
  <si>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</si>
  <si>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</si>
  <si>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</si>
  <si>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</si>
  <si>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</si>
  <si>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</si>
  <si>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</si>
  <si>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</si>
  <si>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</si>
  <si>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</si>
  <si>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</si>
  <si>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</si>
  <si>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</si>
  <si>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</si>
  <si>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</si>
  <si>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</si>
  <si>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</si>
  <si>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</si>
  <si>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</si>
  <si>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</si>
  <si>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</si>
  <si>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</si>
  <si>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</si>
  <si>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</si>
  <si>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</si>
  <si>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</si>
  <si>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</si>
  <si>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</si>
  <si>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</si>
  <si>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</si>
  <si>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</si>
  <si>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</si>
  <si>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</si>
  <si>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</si>
  <si>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</si>
  <si>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</si>
  <si>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</si>
  <si>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</si>
  <si>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</si>
  <si>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</si>
  <si>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</si>
  <si>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</si>
  <si>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</si>
  <si>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</si>
  <si>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</si>
  <si>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</si>
  <si>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</si>
  <si>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</si>
  <si>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</si>
  <si>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</si>
  <si>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</si>
  <si>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</si>
  <si>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</si>
  <si>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</si>
  <si>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</si>
  <si>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</si>
  <si>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</si>
  <si>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</si>
  <si>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</si>
  <si>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</si>
  <si>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</si>
  <si>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</si>
  <si>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</si>
  <si>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</si>
  <si>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</si>
  <si>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</si>
  <si>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</si>
  <si>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</si>
  <si>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</si>
  <si>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</si>
  <si>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</si>
  <si>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</si>
  <si>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</si>
  <si>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</si>
  <si>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</si>
  <si>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</si>
  <si>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</si>
  <si>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</si>
  <si>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</si>
  <si>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</si>
  <si>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</si>
  <si>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</si>
  <si>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</si>
  <si>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</si>
  <si>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</si>
  <si>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</si>
  <si>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</si>
  <si>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</si>
  <si>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</si>
  <si>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</si>
  <si>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</si>
  <si>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</si>
  <si>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</si>
  <si>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</si>
  <si>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</si>
  <si>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</si>
  <si>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</si>
  <si>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</si>
  <si>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</si>
  <si>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</si>
  <si>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</si>
  <si>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</si>
  <si>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</si>
  <si>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</si>
  <si>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</si>
  <si>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</si>
  <si>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</si>
  <si>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</si>
  <si>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</si>
  <si>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</si>
  <si>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</si>
  <si>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</si>
  <si>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</si>
  <si>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</si>
  <si>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</si>
  <si>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</si>
  <si>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</si>
  <si>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</si>
  <si>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</si>
  <si>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</si>
  <si>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</si>
  <si>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</si>
  <si>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</si>
  <si>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</si>
  <si>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</si>
  <si>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</si>
  <si>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</si>
  <si>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</si>
  <si>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</si>
  <si>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</si>
  <si>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</si>
  <si>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</si>
  <si>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</si>
  <si>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</si>
  <si>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</si>
  <si>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</si>
  <si>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</si>
  <si>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</si>
  <si>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</si>
  <si>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</si>
  <si>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</si>
  <si>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</si>
  <si>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</si>
  <si>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</si>
  <si>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</si>
  <si>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</si>
  <si>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</si>
  <si>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</si>
  <si>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</si>
  <si>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</si>
  <si>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</si>
  <si>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</si>
  <si>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</si>
  <si>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</si>
  <si>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</si>
  <si>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</si>
  <si>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</si>
  <si>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</si>
  <si>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</si>
  <si>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</si>
  <si>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</si>
  <si>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</si>
  <si>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</si>
  <si>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</si>
  <si>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</si>
  <si>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</si>
  <si>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</si>
  <si>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</si>
  <si>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</si>
  <si>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</si>
  <si>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</si>
  <si>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</si>
  <si>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</si>
  <si>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</si>
  <si>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</si>
  <si>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</si>
  <si>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</si>
  <si>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</si>
  <si>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</si>
  <si>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</si>
  <si>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</si>
  <si>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</si>
  <si>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</si>
  <si>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</si>
  <si>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</si>
  <si>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</si>
  <si>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</si>
  <si>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</si>
  <si>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</si>
  <si>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</si>
  <si>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</si>
  <si>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</si>
  <si>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</si>
  <si>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</si>
  <si>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</si>
  <si>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</si>
  <si>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</si>
  <si>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</si>
  <si>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</si>
  <si>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</si>
  <si>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</si>
  <si>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</si>
  <si>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</si>
  <si>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</si>
  <si>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</si>
  <si>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</si>
  <si>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</si>
  <si>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</si>
  <si>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</si>
  <si>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</si>
  <si>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</si>
  <si>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</si>
  <si>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</si>
  <si>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</si>
  <si>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</si>
  <si>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</si>
  <si>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</si>
  <si>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</si>
  <si>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</si>
  <si>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</si>
  <si>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</si>
  <si>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</si>
  <si>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</si>
  <si>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</si>
  <si>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</si>
  <si>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</si>
  <si>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</si>
  <si>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</si>
  <si>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</si>
  <si>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</si>
  <si>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</si>
  <si>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</si>
  <si>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</si>
  <si>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</si>
  <si>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</si>
  <si>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</si>
  <si>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</si>
  <si>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</si>
  <si>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</si>
  <si>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</si>
  <si>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</si>
  <si>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</si>
  <si>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</si>
  <si>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</si>
  <si>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</si>
  <si>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</si>
  <si>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</si>
  <si>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</si>
  <si>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</si>
  <si>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</si>
  <si>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</si>
  <si>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</si>
  <si>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</si>
  <si>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</si>
  <si>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</si>
  <si>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</si>
  <si>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</si>
  <si>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</si>
  <si>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</si>
  <si>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</si>
  <si>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</si>
  <si>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</si>
  <si>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</si>
  <si>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</si>
  <si>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</si>
  <si>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</si>
  <si>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</si>
  <si>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</si>
  <si>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</si>
  <si>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</si>
  <si>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</si>
  <si>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</si>
  <si>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</si>
  <si>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</si>
  <si>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</si>
  <si>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</si>
  <si>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</si>
  <si>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</si>
  <si>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</si>
  <si>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</si>
  <si>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</si>
  <si>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</si>
  <si>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</si>
  <si>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</si>
  <si>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</si>
  <si>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</si>
  <si>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</si>
  <si>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</si>
  <si>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</si>
  <si>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</si>
  <si>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</si>
  <si>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</si>
  <si>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</si>
  <si>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</si>
  <si>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</si>
  <si>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</si>
  <si>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</si>
  <si>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</si>
  <si>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</si>
  <si>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</si>
  <si>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</si>
  <si>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</si>
  <si>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</si>
  <si>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</si>
  <si>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</si>
  <si>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</si>
  <si>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</si>
  <si>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</si>
  <si>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</si>
  <si>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</si>
  <si>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</si>
  <si>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</si>
  <si>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</si>
  <si>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</si>
  <si>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</si>
  <si>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</si>
  <si>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</si>
  <si>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</si>
  <si>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</si>
  <si>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</si>
  <si>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</si>
  <si>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</si>
  <si>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</si>
  <si>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</si>
  <si>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</si>
  <si>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</si>
  <si>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</si>
  <si>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</si>
  <si>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</si>
  <si>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</si>
  <si>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</si>
  <si>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</si>
  <si>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</si>
  <si>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</si>
  <si>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</si>
  <si>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</si>
  <si>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</si>
  <si>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</si>
  <si>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</si>
  <si>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</si>
  <si>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</si>
  <si>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</si>
  <si>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</si>
  <si>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</si>
  <si>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</si>
  <si>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</si>
  <si>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</si>
  <si>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</si>
  <si>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</si>
  <si>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</si>
  <si>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</si>
  <si>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</si>
  <si>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</si>
  <si>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</si>
  <si>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</si>
  <si>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</si>
  <si>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</si>
  <si>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</si>
  <si>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</si>
  <si>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</si>
  <si>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</si>
  <si>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</si>
  <si>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</si>
  <si>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</si>
  <si>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</si>
  <si>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</si>
  <si>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</si>
  <si>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</si>
  <si>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</si>
  <si>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</si>
  <si>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</si>
  <si>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</si>
  <si>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</si>
  <si>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</si>
  <si>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</si>
  <si>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</si>
  <si>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</si>
  <si>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</si>
  <si>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</si>
  <si>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</si>
  <si>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</si>
  <si>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</si>
  <si>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</si>
  <si>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</si>
  <si>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</si>
  <si>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</si>
  <si>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</si>
  <si>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</si>
  <si>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</si>
  <si>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</si>
  <si>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</si>
  <si>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</si>
  <si>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</si>
  <si>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</si>
  <si>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</si>
  <si>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</si>
  <si>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</si>
  <si>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</si>
  <si>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</si>
  <si>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</si>
  <si>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</si>
  <si>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</si>
  <si>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</si>
  <si>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</si>
  <si>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</si>
  <si>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</si>
  <si>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</si>
  <si>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</si>
  <si>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</si>
  <si>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</si>
  <si>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</si>
  <si>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</si>
  <si>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</si>
  <si>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</si>
  <si>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</si>
  <si>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</si>
  <si>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</si>
  <si>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</si>
  <si>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</si>
  <si>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</si>
  <si>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</si>
  <si>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</si>
  <si>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</si>
  <si>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</si>
  <si>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</si>
  <si>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</si>
  <si>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</si>
  <si>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</si>
  <si>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</si>
  <si>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</si>
  <si>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</si>
  <si>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</si>
  <si>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</si>
  <si>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</si>
  <si>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</si>
  <si>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</si>
  <si>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</si>
  <si>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</si>
  <si>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</si>
  <si>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</si>
  <si>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</si>
  <si>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</si>
  <si>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</si>
  <si>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</si>
  <si>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</si>
  <si>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</si>
  <si>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</si>
  <si>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</si>
  <si>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</si>
  <si>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</si>
  <si>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</si>
  <si>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</si>
  <si>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</si>
  <si>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</si>
  <si>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</si>
  <si>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</si>
  <si>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</si>
  <si>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</si>
  <si>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</si>
  <si>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</si>
  <si>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</si>
  <si>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</si>
  <si>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</si>
  <si>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</si>
  <si>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</si>
  <si>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</si>
  <si>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</si>
  <si>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</si>
  <si>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</si>
  <si>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</si>
  <si>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</si>
  <si>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</si>
  <si>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</si>
  <si>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</si>
  <si>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</si>
  <si>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</si>
  <si>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</si>
  <si>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</si>
  <si>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</si>
  <si>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</si>
  <si>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</si>
  <si>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</si>
  <si>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</si>
  <si>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</si>
  <si>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</si>
  <si>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</si>
  <si>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</si>
  <si>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</si>
  <si>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</si>
  <si>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</si>
  <si>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</si>
  <si>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</si>
  <si>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</si>
  <si>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</si>
  <si>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</si>
  <si>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</si>
  <si>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</si>
  <si>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</si>
  <si>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</si>
  <si>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</si>
  <si>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</si>
  <si>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</si>
  <si>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</si>
  <si>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</si>
  <si>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</si>
  <si>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</si>
  <si>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</si>
  <si>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</si>
  <si>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</si>
  <si>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</si>
  <si>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</si>
  <si>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</si>
  <si>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</si>
  <si>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</si>
  <si>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</si>
  <si>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</si>
  <si>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</si>
  <si>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</si>
  <si>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</si>
  <si>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</si>
  <si>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</si>
  <si>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</si>
  <si>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</si>
  <si>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</si>
  <si>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</si>
  <si>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</si>
  <si>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</si>
  <si>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</si>
  <si>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</si>
  <si>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</si>
  <si>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</si>
  <si>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</si>
  <si>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</si>
  <si>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</si>
  <si>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</si>
  <si>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</si>
  <si>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</si>
  <si>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</si>
  <si>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</si>
  <si>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</si>
  <si>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</si>
  <si>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</si>
  <si>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</si>
  <si>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</si>
  <si>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</si>
  <si>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</si>
  <si>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</si>
  <si>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</si>
  <si>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</si>
  <si>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</si>
  <si>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</si>
  <si>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</si>
  <si>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</si>
  <si>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</si>
  <si>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</si>
  <si>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</si>
  <si>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</si>
  <si>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</si>
  <si>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</si>
  <si>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</si>
  <si>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</si>
  <si>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</si>
  <si>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</si>
  <si>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</si>
  <si>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</si>
  <si>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</si>
  <si>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</si>
  <si>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</si>
  <si>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</si>
  <si>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</si>
  <si>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</si>
  <si>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</si>
  <si>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</si>
  <si>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</si>
  <si>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</si>
  <si>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</si>
  <si>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</si>
  <si>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</si>
  <si>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</si>
  <si>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</si>
  <si>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</si>
  <si>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</si>
  <si>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</si>
  <si>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</si>
  <si>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</si>
  <si>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</si>
  <si>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</si>
  <si>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</si>
  <si>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</si>
  <si>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</si>
  <si>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</si>
  <si>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</si>
  <si>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</si>
  <si>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</si>
  <si>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</si>
  <si>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</si>
  <si>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</si>
  <si>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</si>
  <si>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</si>
  <si>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</si>
  <si>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</si>
  <si>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</si>
  <si>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</si>
  <si>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</si>
  <si>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</si>
  <si>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</si>
  <si>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</si>
  <si>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</si>
  <si>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</si>
  <si>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</si>
  <si>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</si>
  <si>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</si>
  <si>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</si>
  <si>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</si>
  <si>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</si>
  <si>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</si>
  <si>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</si>
  <si>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</si>
  <si>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</si>
  <si>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</si>
  <si>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</si>
  <si>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</si>
  <si>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</si>
  <si>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</si>
  <si>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</si>
  <si>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</si>
  <si>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</si>
  <si>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</si>
  <si>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</si>
  <si>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</si>
  <si>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</si>
  <si>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</si>
  <si>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</si>
  <si>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</si>
  <si>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</si>
  <si>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</si>
  <si>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</si>
  <si>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</si>
  <si>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</si>
  <si>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</si>
  <si>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</si>
  <si>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</si>
  <si>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</si>
  <si>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</si>
  <si>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</si>
  <si>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</si>
  <si>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</si>
  <si>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</si>
  <si>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</si>
  <si>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</si>
  <si>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</si>
  <si>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</si>
  <si>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</si>
  <si>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</si>
  <si>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</si>
  <si>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</si>
  <si>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</si>
  <si>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</si>
  <si>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</si>
  <si>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</si>
  <si>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</si>
  <si>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</si>
  <si>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</si>
  <si>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</si>
  <si>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</si>
  <si>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</si>
  <si>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</si>
  <si>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</si>
  <si>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</si>
  <si>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</si>
  <si>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</si>
  <si>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</si>
  <si>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</si>
  <si>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</si>
  <si>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</si>
  <si>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</si>
  <si>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</si>
  <si>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</si>
  <si>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</si>
  <si>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</si>
  <si>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</si>
  <si>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</si>
  <si>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</si>
  <si>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</si>
  <si>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</si>
  <si>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</si>
  <si>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</si>
  <si>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</si>
  <si>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</si>
  <si>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</si>
  <si>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</si>
  <si>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</si>
  <si>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</si>
  <si>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</si>
  <si>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</si>
  <si>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</si>
  <si>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</si>
  <si>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</si>
  <si>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</si>
  <si>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</si>
  <si>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</si>
  <si>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</si>
  <si>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</si>
  <si>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</si>
  <si>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</si>
  <si>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</si>
  <si>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</si>
  <si>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</si>
  <si>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</si>
  <si>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</si>
  <si>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</si>
  <si>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</si>
  <si>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</si>
  <si>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</si>
  <si>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</si>
  <si>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</si>
  <si>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</si>
  <si>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</si>
  <si>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</si>
  <si>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</si>
  <si>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</si>
  <si>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</si>
  <si>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</si>
  <si>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</si>
  <si>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</si>
  <si>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</si>
  <si>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</si>
  <si>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</si>
  <si>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</si>
  <si>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</si>
  <si>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</si>
  <si>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</si>
  <si>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</si>
  <si>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</si>
  <si>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</si>
  <si>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</si>
  <si>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</si>
  <si>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</si>
  <si>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</si>
  <si>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</si>
  <si>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</si>
  <si>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</si>
  <si>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</si>
  <si>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</si>
  <si>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</si>
  <si>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</si>
  <si>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</si>
  <si>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</si>
  <si>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</si>
  <si>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</si>
  <si>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</si>
  <si>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</si>
  <si>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</si>
  <si>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</si>
  <si>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</si>
  <si>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</si>
  <si>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</si>
  <si>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</si>
  <si>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</si>
  <si>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</si>
  <si>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</si>
  <si>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</si>
  <si>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</si>
  <si>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</si>
  <si>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</si>
  <si>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</si>
  <si>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</si>
  <si>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</si>
  <si>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</si>
  <si>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</si>
  <si>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</si>
  <si>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</si>
  <si>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</si>
  <si>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</si>
  <si>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</si>
  <si>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</si>
  <si>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</si>
  <si>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</si>
  <si>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</si>
  <si>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</si>
  <si>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</si>
  <si>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</si>
  <si>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</si>
  <si>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</si>
  <si>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</si>
  <si>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</si>
  <si>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</si>
  <si>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</si>
  <si>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</si>
  <si>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</si>
  <si>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</si>
  <si>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</si>
  <si>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</si>
  <si>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</si>
  <si>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</si>
  <si>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</si>
  <si>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</si>
  <si>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</si>
  <si>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</si>
  <si>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</si>
  <si>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</si>
  <si>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</si>
  <si>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</si>
  <si>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</si>
  <si>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</si>
  <si>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</si>
  <si>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</si>
  <si>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</si>
  <si>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</si>
  <si>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</si>
  <si>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</si>
  <si>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</si>
  <si>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</si>
  <si>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</si>
  <si>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</si>
  <si>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</si>
  <si>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</si>
  <si>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</si>
  <si>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</si>
  <si>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</si>
  <si>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</si>
  <si>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</si>
  <si>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</si>
  <si>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</si>
  <si>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</si>
  <si>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</si>
  <si>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</si>
  <si>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</si>
  <si>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</si>
  <si>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</si>
  <si>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</si>
  <si>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</si>
  <si>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</si>
  <si>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</si>
  <si>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</si>
  <si>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</si>
  <si>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</si>
  <si>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</si>
  <si>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</si>
  <si>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</si>
  <si>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</si>
  <si>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</si>
  <si>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</si>
  <si>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</si>
  <si>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</si>
  <si>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</si>
  <si>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</si>
  <si>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</si>
  <si>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</si>
  <si>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</si>
  <si>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</si>
  <si>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</si>
  <si>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</si>
  <si>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</si>
  <si>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</si>
  <si>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</si>
  <si>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</si>
  <si>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</si>
  <si>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</si>
  <si>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</si>
  <si>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</si>
  <si>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</si>
  <si>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</si>
  <si>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</si>
  <si>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</si>
  <si>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</si>
  <si>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</si>
  <si>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</si>
  <si>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</si>
  <si>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</si>
  <si>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</si>
  <si>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</si>
  <si>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</si>
  <si>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</si>
  <si>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</si>
  <si>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</si>
  <si>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</si>
  <si>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</si>
  <si>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</si>
  <si>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</si>
  <si>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</si>
  <si>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</si>
  <si>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</si>
  <si>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</si>
  <si>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</si>
  <si>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</si>
  <si>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</si>
  <si>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</si>
  <si>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</si>
  <si>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</si>
  <si>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</si>
  <si>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</si>
  <si>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</si>
  <si>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</si>
  <si>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</si>
  <si>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</si>
  <si>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</si>
  <si>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</si>
  <si>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</si>
  <si>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</si>
  <si>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</si>
  <si>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</si>
  <si>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</si>
  <si>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</si>
  <si>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</si>
  <si>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</si>
  <si>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</si>
  <si>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</si>
  <si>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</si>
  <si>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</si>
  <si>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</si>
  <si>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</si>
  <si>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</si>
  <si>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</si>
  <si>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</si>
  <si>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</si>
  <si>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</si>
  <si>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</si>
  <si>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</si>
  <si>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</si>
  <si>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</si>
  <si>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</si>
  <si>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</si>
  <si>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</si>
  <si>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</si>
  <si>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</si>
  <si>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</si>
  <si>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</si>
  <si>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</si>
  <si>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</si>
  <si>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</si>
  <si>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</si>
  <si>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</si>
  <si>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</si>
  <si>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</si>
  <si>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</si>
  <si>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</si>
  <si>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</si>
  <si>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</si>
  <si>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</si>
  <si>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</si>
  <si>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</si>
  <si>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</si>
  <si>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</si>
  <si>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</si>
  <si>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</si>
  <si>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</si>
  <si>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</si>
  <si>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</si>
  <si>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</si>
  <si>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</si>
  <si>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</si>
  <si>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</si>
  <si>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</si>
  <si>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</si>
  <si>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</si>
  <si>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</si>
  <si>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</si>
  <si>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</si>
  <si>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</si>
  <si>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</si>
  <si>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</si>
  <si>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</si>
  <si>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</si>
  <si>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</si>
  <si>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</si>
  <si>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</si>
  <si>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</si>
  <si>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</si>
  <si>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</si>
  <si>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</si>
  <si>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</si>
  <si>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</si>
  <si>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</si>
  <si>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</si>
  <si>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</si>
  <si>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</si>
  <si>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</si>
  <si>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</si>
  <si>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</si>
  <si>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</si>
  <si>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</si>
  <si>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</si>
  <si>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</si>
  <si>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</si>
  <si>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</si>
  <si>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</si>
  <si>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</si>
  <si>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</si>
  <si>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</si>
  <si>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</si>
  <si>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</si>
  <si>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</si>
  <si>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</si>
  <si>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</si>
  <si>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</si>
  <si>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</si>
  <si>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</si>
  <si>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</si>
  <si>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</si>
  <si>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</si>
  <si>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</si>
  <si>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</si>
  <si>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</si>
  <si>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</si>
  <si>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</si>
  <si>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</si>
  <si>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</si>
  <si>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</si>
  <si>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</si>
  <si>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</si>
  <si>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</si>
  <si>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</si>
  <si>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</si>
  <si>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</si>
  <si>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</si>
  <si>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</si>
  <si>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</si>
  <si>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</si>
  <si>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</si>
  <si>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</si>
  <si>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</si>
  <si>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</si>
  <si>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</si>
  <si>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</si>
  <si>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</si>
  <si>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</si>
  <si>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</si>
  <si>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</si>
  <si>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</si>
  <si>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</si>
  <si>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</si>
  <si>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</si>
  <si>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</si>
  <si>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</si>
  <si>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</si>
  <si>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</si>
  <si>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</si>
  <si>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</si>
  <si>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</si>
  <si>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</si>
  <si>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</si>
  <si>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</si>
  <si>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</si>
  <si>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</si>
  <si>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</si>
  <si>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</si>
  <si>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</si>
  <si>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</si>
  <si>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</si>
  <si>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</si>
  <si>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</si>
  <si>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</si>
  <si>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</si>
  <si>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</si>
  <si>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</si>
  <si>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</si>
  <si>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</si>
  <si>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</si>
  <si>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</si>
  <si>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</si>
  <si>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</si>
  <si>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</si>
  <si>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</si>
  <si>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</si>
  <si>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</si>
  <si>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</si>
  <si>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</si>
  <si>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</si>
  <si>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</si>
  <si>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</si>
  <si>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</si>
  <si>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</si>
  <si>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</si>
  <si>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</si>
  <si>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</si>
  <si>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</si>
  <si>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</si>
  <si>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</si>
  <si>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</si>
  <si>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</si>
  <si>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</si>
  <si>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</si>
  <si>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</si>
  <si>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</si>
  <si>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</si>
  <si>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</si>
  <si>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</si>
  <si>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</si>
  <si>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</si>
  <si>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</si>
  <si>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</si>
  <si>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</si>
  <si>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</si>
  <si>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</si>
  <si>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</si>
  <si>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</si>
  <si>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</si>
  <si>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</si>
  <si>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</si>
  <si>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</si>
  <si>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</si>
  <si>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</si>
  <si>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</si>
  <si>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</si>
  <si>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</si>
  <si>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</si>
  <si>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</si>
  <si>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</si>
  <si>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</si>
  <si>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</si>
  <si>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</si>
  <si>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</si>
  <si>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</si>
  <si>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</si>
  <si>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</si>
  <si>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</si>
  <si>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</si>
  <si>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</si>
  <si>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</si>
  <si>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</si>
  <si>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</si>
  <si>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</si>
  <si>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</si>
  <si>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</si>
  <si>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</si>
  <si>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</si>
  <si>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</si>
  <si>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</si>
  <si>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</si>
  <si>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</si>
  <si>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</si>
  <si>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</si>
  <si>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</si>
  <si>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</si>
  <si>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</si>
  <si>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</si>
  <si>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</si>
  <si>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</si>
  <si>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</si>
  <si>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</si>
  <si>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</si>
  <si>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</si>
  <si>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</si>
  <si>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</si>
  <si>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</si>
  <si>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</si>
  <si>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</si>
  <si>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</si>
  <si>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</si>
  <si>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</si>
  <si>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</si>
  <si>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</si>
  <si>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</si>
  <si>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</si>
  <si>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</si>
  <si>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</si>
  <si>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</si>
  <si>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</si>
  <si>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</si>
  <si>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</si>
  <si>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</si>
  <si>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</si>
  <si>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</si>
  <si>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</si>
  <si>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</si>
  <si>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</si>
  <si>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</si>
  <si>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</si>
  <si>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</si>
  <si>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</si>
  <si>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</si>
  <si>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</si>
  <si>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</si>
  <si>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</si>
  <si>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</si>
  <si>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</si>
  <si>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</si>
  <si>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</si>
  <si>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</si>
  <si>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</si>
  <si>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</si>
  <si>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</si>
  <si>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</si>
  <si>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</si>
  <si>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</si>
  <si>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</si>
  <si>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</si>
  <si>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</si>
  <si>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</si>
  <si>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</si>
  <si>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</si>
  <si>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</si>
  <si>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</si>
  <si>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</si>
  <si>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</si>
  <si>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</si>
  <si>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</si>
  <si>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</si>
  <si>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</si>
  <si>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</si>
  <si>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</si>
  <si>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</si>
  <si>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</si>
  <si>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</si>
  <si>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</si>
  <si>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</si>
  <si>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</si>
  <si>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</si>
  <si>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</si>
  <si>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</si>
  <si>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</si>
  <si>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</si>
  <si>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</si>
  <si>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</si>
  <si>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</si>
  <si>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</si>
  <si>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</si>
  <si>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</si>
  <si>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</si>
  <si>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</si>
  <si>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</si>
  <si>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</si>
  <si>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</si>
  <si>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</si>
  <si>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</si>
  <si>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</si>
  <si>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</si>
  <si>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</si>
  <si>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</si>
  <si>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</si>
  <si>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</si>
  <si>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</si>
  <si>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</si>
  <si>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</si>
  <si>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</si>
  <si>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</si>
  <si>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</si>
  <si>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</si>
  <si>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</si>
  <si>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</si>
  <si>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</si>
  <si>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</si>
  <si>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</si>
  <si>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</si>
  <si>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</si>
  <si>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</si>
  <si>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</si>
  <si>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</si>
  <si>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</si>
  <si>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</si>
  <si>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</si>
  <si>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</si>
  <si>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</si>
  <si>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</si>
  <si>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</si>
  <si>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</si>
  <si>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</si>
  <si>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</si>
  <si>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</si>
  <si>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</si>
  <si>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</si>
  <si>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</si>
  <si>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</si>
  <si>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</si>
  <si>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</si>
  <si>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</si>
  <si>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</si>
  <si>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</si>
  <si>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</si>
  <si>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</si>
  <si>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</si>
  <si>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</si>
  <si>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</si>
  <si>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</si>
  <si>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</si>
  <si>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</si>
  <si>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</si>
  <si>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</si>
  <si>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</si>
  <si>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</si>
  <si>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</si>
  <si>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</si>
  <si>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</si>
  <si>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</si>
  <si>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</si>
  <si>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</si>
  <si>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</si>
  <si>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</si>
  <si>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</si>
  <si>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</si>
  <si>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</si>
  <si>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</si>
  <si>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</si>
  <si>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</si>
  <si>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</si>
  <si>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</si>
  <si>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</si>
  <si>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</si>
  <si>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</si>
  <si>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</si>
  <si>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</si>
  <si>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</si>
  <si>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</si>
  <si>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</si>
  <si>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</si>
  <si>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</si>
  <si>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</si>
  <si>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</si>
  <si>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</si>
  <si>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</si>
  <si>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</si>
  <si>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</si>
  <si>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</si>
  <si>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</si>
  <si>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</si>
  <si>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</si>
  <si>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</si>
  <si>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</si>
  <si>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</si>
  <si>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</si>
  <si>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</si>
  <si>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</si>
  <si>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</si>
  <si>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</si>
  <si>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</si>
  <si>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</si>
  <si>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</si>
  <si>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</si>
  <si>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</si>
  <si>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</si>
  <si>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</si>
  <si>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</si>
  <si>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</si>
  <si>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</si>
  <si>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</si>
  <si>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</si>
  <si>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</si>
  <si>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</si>
  <si>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</si>
  <si>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</si>
  <si>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</si>
  <si>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</si>
  <si>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</si>
  <si>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</si>
  <si>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</si>
  <si>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</si>
  <si>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</si>
  <si>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</si>
  <si>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</si>
  <si>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</si>
  <si>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</si>
  <si>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</si>
  <si>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</si>
  <si>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</si>
  <si>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</si>
  <si>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</si>
  <si>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</si>
  <si>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</si>
  <si>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</si>
  <si>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</si>
  <si>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</si>
  <si>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</si>
  <si>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</si>
  <si>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</si>
  <si>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</si>
  <si>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</si>
  <si>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</si>
  <si>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</si>
  <si>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</si>
  <si>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</si>
  <si>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</si>
  <si>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</si>
  <si>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</si>
  <si>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</si>
  <si>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</si>
  <si>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</si>
  <si>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</si>
  <si>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</si>
  <si>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</si>
  <si>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</si>
  <si>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</si>
  <si>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</si>
  <si>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</si>
  <si>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</si>
  <si>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</si>
  <si>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</si>
  <si>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</si>
  <si>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</si>
  <si>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</si>
  <si>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</si>
  <si>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</si>
  <si>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</si>
  <si>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</si>
  <si>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</si>
  <si>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</si>
  <si>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</si>
  <si>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</si>
  <si>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</si>
  <si>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</si>
  <si>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</si>
  <si>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</si>
  <si>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</si>
  <si>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</si>
  <si>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</si>
  <si>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</si>
  <si>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</si>
  <si>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</si>
  <si>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</si>
  <si>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</si>
  <si>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</si>
  <si>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</si>
  <si>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</si>
  <si>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</si>
  <si>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</si>
  <si>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</si>
  <si>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</si>
  <si>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</si>
  <si>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</si>
  <si>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</si>
  <si>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</si>
  <si>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</si>
  <si>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</si>
  <si>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</si>
  <si>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</si>
  <si>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</si>
  <si>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</si>
  <si>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</si>
  <si>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</si>
  <si>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</si>
  <si>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</si>
  <si>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</si>
  <si>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</si>
  <si>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</si>
  <si>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</si>
  <si>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</si>
  <si>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</si>
  <si>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</si>
  <si>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</si>
  <si>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</si>
  <si>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</si>
  <si>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</si>
  <si>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</si>
  <si>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</si>
  <si>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</si>
  <si>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</si>
  <si>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</si>
  <si>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</si>
  <si>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</si>
  <si>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</si>
  <si>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</si>
  <si>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</si>
  <si>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</si>
  <si>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</si>
  <si>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</si>
  <si>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</si>
  <si>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</si>
  <si>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</si>
  <si>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</si>
  <si>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</si>
  <si>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</si>
  <si>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</si>
  <si>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</si>
  <si>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</si>
  <si>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</si>
  <si>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</si>
  <si>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</si>
  <si>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</si>
  <si>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</si>
  <si>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</si>
  <si>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</si>
  <si>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</si>
  <si>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</si>
  <si>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</si>
  <si>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</si>
  <si>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</si>
  <si>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</si>
  <si>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</si>
  <si>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</si>
  <si>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</si>
  <si>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</si>
  <si>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</si>
  <si>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</si>
  <si>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</si>
  <si>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</si>
  <si>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</si>
  <si>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</si>
  <si>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</si>
  <si>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</si>
  <si>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</si>
  <si>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</si>
  <si>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</si>
  <si>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</si>
  <si>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</si>
  <si>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</si>
  <si>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</si>
  <si>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</si>
  <si>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</si>
  <si>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</si>
  <si>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</si>
  <si>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</si>
  <si>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</si>
  <si>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</si>
  <si>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</si>
  <si>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</si>
  <si>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</si>
  <si>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</si>
  <si>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</si>
  <si>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</si>
  <si>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</si>
  <si>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</si>
  <si>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</si>
  <si>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</si>
  <si>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</si>
  <si>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</si>
  <si>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</si>
  <si>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</si>
  <si>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</si>
  <si>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</si>
  <si>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</si>
  <si>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</si>
  <si>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</si>
  <si>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</si>
  <si>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</si>
  <si>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</si>
  <si>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</si>
  <si>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</si>
  <si>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</si>
  <si>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</si>
  <si>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</si>
  <si>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</si>
  <si>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</si>
  <si>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</si>
  <si>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</si>
  <si>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</si>
  <si>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</si>
  <si>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</si>
  <si>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</si>
  <si>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</si>
  <si>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</si>
  <si>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</si>
  <si>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</si>
  <si>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</si>
  <si>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</si>
  <si>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</si>
  <si>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</si>
  <si>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</si>
  <si>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</si>
  <si>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</si>
  <si>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</si>
  <si>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</si>
  <si>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</si>
  <si>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</si>
  <si>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</si>
  <si>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</si>
  <si>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</si>
  <si>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</si>
  <si>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</si>
  <si>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</si>
  <si>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</si>
  <si>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</si>
  <si>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</si>
  <si>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</si>
  <si>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</si>
  <si>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</si>
  <si>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</si>
  <si>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</si>
  <si>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</si>
  <si>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</si>
  <si>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</si>
  <si>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</si>
  <si>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</si>
  <si>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</si>
  <si>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</si>
  <si>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</si>
  <si>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</si>
  <si>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</si>
  <si>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</si>
  <si>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</si>
  <si>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</si>
  <si>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</si>
  <si>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</si>
  <si>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</si>
  <si>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</si>
  <si>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</si>
  <si>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</si>
  <si>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</si>
  <si>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</si>
  <si>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</si>
  <si>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</si>
  <si>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</si>
  <si>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</si>
  <si>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</si>
  <si>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</si>
  <si>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</si>
  <si>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</si>
  <si>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</si>
  <si>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</si>
  <si>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</si>
  <si>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</si>
  <si>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</si>
  <si>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</si>
  <si>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</si>
  <si>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</si>
  <si>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</si>
  <si>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</si>
  <si>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</si>
  <si>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</si>
  <si>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</si>
  <si>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</si>
  <si>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</si>
  <si>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</si>
  <si>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</si>
  <si>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</si>
  <si>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</si>
  <si>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</si>
  <si>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</si>
  <si>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</si>
  <si>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</si>
  <si>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</si>
  <si>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</si>
  <si>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</si>
  <si>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</si>
  <si>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</si>
  <si>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</si>
  <si>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</si>
  <si>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</si>
  <si>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</si>
  <si>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</si>
  <si>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</si>
  <si>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</si>
  <si>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</si>
  <si>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</si>
  <si>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</si>
  <si>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</si>
  <si>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</si>
  <si>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</si>
  <si>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</si>
  <si>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</si>
  <si>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</si>
  <si>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</si>
  <si>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</si>
  <si>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</si>
  <si>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</si>
  <si>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</si>
  <si>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</si>
  <si>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</si>
  <si>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</si>
  <si>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</si>
  <si>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</si>
  <si>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</si>
  <si>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</si>
  <si>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</si>
  <si>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</si>
  <si>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</si>
  <si>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</si>
  <si>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</si>
  <si>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</si>
  <si>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</si>
  <si>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</si>
  <si>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</si>
  <si>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</si>
  <si>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</si>
  <si>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</si>
  <si>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</si>
  <si>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</si>
  <si>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</si>
  <si>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</si>
  <si>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</si>
  <si>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</si>
  <si>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</si>
  <si>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</si>
  <si>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</si>
  <si>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</si>
  <si>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</si>
  <si>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</si>
  <si>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</si>
  <si>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</si>
  <si>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</si>
  <si>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</si>
  <si>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</si>
  <si>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</si>
  <si>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</si>
  <si>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</si>
  <si>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</si>
  <si>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</si>
  <si>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</si>
  <si>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</si>
  <si>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</si>
  <si>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</si>
  <si>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</si>
  <si>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</si>
  <si>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</si>
  <si>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</si>
  <si>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</si>
  <si>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</si>
  <si>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</si>
  <si>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</si>
  <si>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</si>
  <si>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</si>
  <si>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</si>
  <si>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</si>
  <si>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</si>
  <si>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</si>
  <si>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</si>
  <si>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</si>
  <si>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</si>
  <si>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</si>
  <si>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</si>
  <si>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</si>
  <si>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</si>
  <si>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</si>
  <si>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</si>
  <si>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</si>
  <si>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</si>
  <si>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</si>
  <si>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</si>
  <si>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</si>
  <si>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</si>
  <si>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</si>
  <si>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</si>
  <si>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</si>
  <si>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</si>
  <si>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</si>
  <si>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</si>
  <si>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</si>
  <si>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</si>
  <si>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</si>
  <si>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</si>
  <si>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</si>
  <si>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</si>
  <si>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</si>
  <si>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</si>
  <si>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</si>
  <si>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</si>
  <si>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</si>
  <si>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</si>
  <si>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</si>
  <si>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</si>
  <si>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</si>
  <si>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</si>
  <si>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</si>
  <si>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</si>
  <si>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</si>
  <si>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</si>
  <si>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</si>
  <si>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</si>
  <si>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</si>
  <si>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</si>
  <si>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</si>
  <si>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</si>
  <si>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</si>
  <si>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</si>
  <si>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</si>
  <si>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</si>
  <si>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</si>
  <si>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</si>
  <si>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</si>
  <si>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</si>
  <si>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</si>
  <si>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</si>
  <si>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</si>
  <si>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</si>
  <si>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</si>
  <si>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</si>
  <si>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</si>
  <si>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</si>
  <si>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</si>
  <si>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</si>
  <si>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</si>
  <si>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</si>
  <si>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</si>
  <si>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</si>
  <si>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</si>
  <si>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</si>
  <si>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</si>
  <si>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</si>
  <si>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</si>
  <si>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</si>
  <si>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</si>
  <si>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</si>
  <si>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</si>
  <si>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</si>
  <si>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</si>
  <si>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</si>
  <si>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</si>
  <si>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</si>
  <si>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</si>
  <si>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</si>
  <si>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</si>
  <si>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</si>
  <si>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</si>
  <si>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</si>
  <si>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</si>
  <si>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</si>
  <si>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</si>
  <si>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</si>
  <si>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</si>
  <si>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</si>
  <si>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</si>
  <si>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</si>
  <si>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</si>
  <si>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</si>
  <si>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</si>
  <si>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</si>
  <si>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</si>
  <si>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</si>
  <si>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</si>
  <si>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</si>
  <si>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</si>
  <si>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</si>
  <si>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</si>
  <si>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</si>
  <si>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</si>
  <si>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</si>
  <si>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</si>
  <si>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</si>
  <si>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</si>
  <si>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</si>
  <si>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</si>
  <si>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</si>
  <si>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</si>
  <si>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</si>
  <si>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</si>
  <si>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</si>
  <si>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</si>
  <si>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</si>
  <si>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</si>
  <si>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</si>
  <si>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</si>
  <si>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</si>
  <si>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</si>
  <si>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</si>
  <si>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</si>
  <si>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</si>
  <si>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</si>
  <si>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</si>
  <si>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</si>
  <si>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</si>
  <si>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</si>
  <si>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</si>
  <si>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</si>
  <si>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</si>
  <si>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</si>
  <si>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</si>
  <si>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</si>
  <si>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</si>
  <si>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</si>
  <si>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</si>
  <si>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</si>
  <si>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</si>
  <si>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</si>
  <si>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</si>
  <si>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</si>
  <si>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</si>
  <si>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</si>
  <si>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</si>
  <si>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</si>
  <si>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</si>
  <si>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</si>
  <si>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</si>
  <si>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</si>
  <si>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</si>
  <si>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</si>
  <si>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</si>
  <si>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</si>
  <si>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</si>
  <si>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</si>
  <si>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</si>
  <si>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</si>
  <si>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</si>
  <si>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</si>
  <si>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</si>
  <si>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</si>
  <si>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</si>
  <si>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</si>
  <si>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</si>
  <si>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</si>
  <si>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</si>
  <si>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</si>
  <si>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</si>
  <si>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</si>
  <si>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</si>
  <si>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</si>
  <si>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</si>
  <si>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</si>
  <si>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</si>
  <si>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</si>
  <si>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</si>
  <si>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</si>
  <si>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</si>
  <si>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</si>
  <si>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</si>
  <si>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</si>
  <si>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</si>
  <si>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</si>
  <si>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</si>
  <si>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</si>
  <si>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</si>
  <si>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</si>
  <si>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</si>
  <si>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</si>
  <si>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</si>
  <si>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</si>
  <si>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</si>
  <si>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</si>
  <si>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</si>
  <si>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</si>
  <si>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</si>
  <si>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</si>
  <si>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</si>
  <si>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</si>
  <si>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</si>
  <si>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</si>
  <si>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</si>
  <si>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</si>
  <si>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</si>
  <si>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</si>
  <si>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</si>
  <si>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</si>
  <si>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</si>
  <si>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</si>
  <si>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</si>
  <si>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</si>
  <si>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</si>
  <si>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</si>
  <si>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</si>
  <si>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</si>
  <si>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</si>
  <si>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</si>
  <si>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</si>
  <si>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</si>
  <si>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</si>
  <si>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</si>
  <si>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</si>
  <si>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</si>
  <si>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</si>
  <si>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</si>
  <si>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</si>
  <si>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</si>
  <si>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</si>
  <si>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</si>
  <si>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</si>
  <si>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</si>
  <si>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</si>
  <si>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</si>
  <si>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</si>
  <si>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</si>
  <si>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</si>
  <si>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</si>
  <si>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</si>
  <si>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</si>
  <si>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</si>
  <si>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</si>
  <si>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</si>
  <si>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</si>
  <si>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</si>
  <si>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</si>
  <si>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</si>
  <si>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</si>
  <si>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</si>
  <si>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</si>
  <si>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</si>
  <si>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</si>
  <si>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</si>
  <si>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</si>
  <si>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</si>
  <si>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</si>
  <si>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</si>
  <si>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</si>
  <si>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</si>
  <si>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</si>
  <si>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</si>
  <si>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</si>
  <si>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</si>
  <si>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</si>
  <si>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</si>
  <si>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</si>
  <si>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</si>
  <si>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</si>
  <si>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</si>
  <si>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</si>
  <si>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</si>
  <si>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</si>
  <si>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</si>
  <si>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</si>
  <si>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</si>
  <si>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</si>
  <si>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</si>
  <si>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</si>
  <si>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</si>
  <si>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</si>
  <si>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</si>
  <si>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</si>
  <si>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</si>
  <si>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</si>
  <si>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</si>
  <si>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</si>
  <si>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</si>
  <si>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</si>
  <si>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</si>
  <si>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</si>
  <si>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</si>
  <si>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</si>
  <si>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</si>
  <si>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</si>
  <si>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</si>
  <si>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</si>
  <si>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</si>
  <si>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</si>
  <si>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</si>
  <si>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</si>
  <si>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</si>
  <si>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</si>
  <si>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</si>
  <si>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</si>
  <si>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</si>
  <si>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</si>
  <si>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</si>
  <si>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</si>
  <si>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</si>
  <si>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</si>
  <si>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</si>
  <si>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</si>
  <si>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</si>
  <si>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</si>
  <si>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</si>
  <si>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</si>
  <si>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</si>
  <si>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</si>
  <si>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</si>
  <si>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</si>
  <si>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</si>
  <si>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</si>
  <si>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</si>
  <si>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</si>
  <si>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</si>
  <si>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</si>
  <si>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</si>
  <si>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</si>
  <si>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</si>
  <si>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</si>
  <si>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</si>
  <si>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</si>
  <si>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</si>
  <si>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</si>
  <si>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</si>
  <si>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</si>
  <si>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</si>
  <si>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</si>
  <si>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</si>
  <si>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</si>
  <si>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</si>
  <si>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</si>
  <si>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</si>
  <si>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</si>
  <si>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</si>
  <si>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</si>
  <si>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</si>
  <si>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</si>
  <si>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</si>
  <si>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</si>
  <si>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</si>
  <si>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</si>
  <si>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</si>
  <si>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</si>
  <si>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</si>
  <si>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</si>
  <si>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</si>
  <si>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</si>
  <si>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</si>
  <si>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</si>
  <si>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</si>
  <si>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</si>
  <si>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</si>
  <si>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</si>
  <si>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</si>
  <si>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</si>
  <si>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</si>
  <si>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</si>
  <si>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</si>
  <si>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</si>
  <si>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</si>
  <si>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</si>
  <si>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</si>
  <si>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</si>
  <si>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</si>
  <si>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</si>
  <si>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</si>
  <si>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</si>
  <si>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</si>
  <si>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</si>
  <si>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</si>
  <si>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</si>
  <si>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</si>
  <si>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</si>
  <si>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</si>
  <si>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</si>
  <si>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</si>
  <si>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</si>
  <si>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</si>
  <si>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</si>
  <si>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</si>
  <si>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</si>
  <si>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</si>
  <si>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</si>
  <si>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</si>
  <si>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</si>
  <si>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</si>
  <si>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</si>
  <si>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</si>
  <si>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</si>
  <si>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</si>
  <si>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</si>
  <si>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</si>
  <si>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</si>
  <si>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</si>
  <si>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</si>
  <si>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</si>
  <si>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</si>
  <si>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</si>
  <si>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</si>
  <si>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</si>
  <si>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</si>
  <si>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</si>
  <si>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</si>
  <si>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</si>
  <si>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</si>
  <si>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</si>
  <si>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</si>
  <si>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</si>
  <si>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</si>
  <si>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</si>
  <si>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</si>
  <si>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</si>
  <si>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</si>
  <si>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</si>
  <si>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</si>
  <si>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</si>
  <si>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</si>
  <si>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</si>
  <si>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</si>
  <si>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</si>
  <si>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</si>
  <si>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</si>
  <si>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</si>
  <si>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</si>
  <si>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</si>
  <si>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</si>
  <si>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</si>
  <si>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</si>
  <si>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</si>
  <si>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</si>
  <si>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</si>
  <si>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</si>
  <si>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</si>
  <si>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</si>
  <si>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</si>
  <si>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</si>
  <si>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</si>
  <si>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</si>
  <si>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</si>
  <si>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</si>
  <si>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</si>
  <si>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</si>
  <si>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</si>
  <si>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</si>
  <si>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</si>
  <si>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</si>
  <si>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</si>
  <si>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</si>
  <si>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</si>
  <si>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</si>
  <si>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</si>
  <si>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</si>
  <si>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</si>
  <si>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</si>
  <si>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</si>
  <si>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</si>
  <si>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</si>
  <si>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</si>
  <si>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</si>
  <si>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</si>
  <si>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</si>
  <si>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</si>
  <si>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</si>
  <si>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</si>
  <si>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</si>
  <si>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</si>
  <si>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</si>
  <si>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</si>
  <si>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</si>
  <si>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</si>
  <si>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</si>
  <si>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</si>
  <si>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</si>
  <si>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</si>
  <si>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</si>
  <si>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</si>
  <si>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</si>
  <si>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</si>
  <si>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</si>
  <si>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</si>
  <si>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</si>
  <si>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</si>
  <si>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</si>
  <si>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</si>
  <si>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</si>
  <si>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</si>
  <si>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</si>
  <si>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</si>
  <si>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</si>
  <si>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</si>
  <si>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</si>
  <si>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</si>
  <si>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</si>
  <si>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</si>
  <si>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</si>
  <si>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</si>
  <si>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</si>
  <si>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</si>
  <si>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</si>
  <si>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</si>
  <si>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</si>
  <si>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</si>
  <si>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</si>
  <si>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</si>
  <si>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</si>
  <si>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</si>
  <si>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</si>
  <si>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</si>
  <si>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</si>
  <si>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</si>
  <si>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</si>
  <si>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</si>
  <si>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</si>
  <si>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</si>
  <si>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</si>
  <si>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</si>
  <si>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</si>
  <si>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</si>
  <si>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</si>
  <si>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</si>
  <si>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</si>
  <si>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</si>
  <si>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</si>
  <si>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</si>
  <si>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</si>
  <si>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</si>
  <si>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</si>
  <si>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</si>
  <si>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</si>
  <si>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</si>
  <si>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</si>
  <si>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</si>
  <si>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</si>
  <si>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</si>
  <si>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</si>
  <si>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</si>
  <si>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</si>
  <si>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</si>
  <si>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</si>
  <si>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</si>
  <si>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</si>
  <si>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</si>
  <si>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</si>
  <si>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</si>
  <si>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</si>
  <si>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</si>
  <si>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</si>
  <si>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</si>
  <si>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</si>
  <si>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</si>
  <si>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</si>
  <si>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</si>
  <si>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</si>
  <si>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</si>
  <si>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</si>
  <si>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</si>
  <si>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</si>
  <si>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</si>
  <si>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</si>
  <si>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</si>
  <si>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</si>
  <si>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</si>
  <si>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</si>
  <si>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</si>
  <si>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</si>
  <si>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</si>
  <si>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</si>
  <si>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</si>
  <si>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</si>
  <si>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</si>
  <si>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</si>
  <si>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</si>
  <si>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</si>
  <si>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</si>
  <si>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</si>
  <si>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</si>
  <si>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</si>
  <si>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</si>
  <si>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</si>
  <si>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</si>
  <si>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</si>
  <si>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</si>
  <si>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</si>
  <si>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</si>
  <si>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</si>
  <si>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</si>
  <si>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</si>
  <si>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</si>
  <si>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</si>
  <si>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</si>
  <si>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</si>
  <si>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</si>
  <si>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</si>
  <si>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</si>
  <si>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</si>
  <si>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</si>
  <si>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</si>
  <si>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</si>
  <si>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</si>
  <si>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</si>
  <si>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</si>
  <si>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</si>
  <si>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</si>
  <si>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</si>
  <si>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</si>
  <si>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</si>
  <si>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</si>
  <si>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</si>
  <si>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</si>
  <si>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</si>
  <si>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</si>
  <si>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</si>
  <si>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</si>
  <si>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</si>
  <si>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</si>
  <si>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</si>
  <si>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</si>
  <si>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</si>
  <si>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</si>
  <si>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</si>
  <si>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</si>
  <si>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</si>
  <si>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</si>
  <si>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</si>
  <si>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</si>
  <si>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</si>
  <si>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</si>
  <si>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</si>
  <si>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</si>
  <si>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</si>
  <si>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</si>
  <si>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</si>
  <si>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</si>
  <si>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</si>
  <si>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</si>
  <si>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</si>
  <si>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</si>
  <si>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</si>
  <si>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</si>
  <si>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</si>
  <si>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</si>
  <si>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</si>
  <si>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</si>
  <si>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</si>
  <si>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</si>
  <si>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</si>
  <si>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</si>
  <si>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</si>
  <si>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</si>
  <si>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</si>
  <si>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</si>
  <si>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</si>
  <si>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</si>
  <si>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</si>
  <si>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</si>
  <si>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</si>
  <si>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</si>
  <si>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</si>
  <si>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</si>
  <si>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</si>
  <si>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</si>
  <si>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</si>
  <si>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</si>
  <si>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</si>
  <si>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</si>
  <si>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</si>
  <si>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</si>
  <si>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</si>
  <si>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</si>
  <si>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</si>
  <si>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</si>
  <si>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</si>
  <si>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</si>
  <si>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</si>
  <si>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</si>
  <si>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</si>
  <si>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</si>
  <si>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</si>
  <si>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</si>
  <si>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</si>
  <si>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</si>
  <si>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</si>
  <si>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</si>
  <si>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</si>
  <si>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</si>
  <si>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</si>
  <si>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</si>
  <si>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</si>
  <si>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</si>
  <si>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</si>
  <si>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</si>
  <si>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</si>
  <si>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</si>
  <si>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</si>
  <si>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</si>
  <si>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</si>
  <si>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</si>
  <si>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</si>
  <si>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</si>
  <si>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</si>
  <si>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</si>
  <si>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</si>
  <si>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</si>
  <si>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</si>
  <si>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</si>
  <si>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</si>
  <si>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</si>
  <si>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</si>
  <si>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</si>
  <si>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</si>
  <si>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</si>
  <si>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</si>
  <si>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</si>
  <si>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</si>
  <si>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</si>
  <si>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</si>
  <si>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</si>
  <si>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</si>
  <si>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</si>
  <si>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</si>
  <si>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</si>
  <si>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</si>
  <si>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</si>
  <si>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</si>
  <si>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</si>
  <si>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</si>
  <si>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</si>
  <si>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</si>
  <si>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</si>
  <si>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</si>
  <si>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</si>
  <si>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</si>
  <si>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</si>
  <si>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</si>
  <si>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</si>
  <si>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</si>
  <si>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</si>
  <si>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</si>
  <si>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</si>
  <si>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</si>
  <si>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</si>
  <si>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</si>
  <si>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</si>
  <si>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</si>
  <si>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</si>
  <si>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</si>
  <si>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</si>
  <si>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</si>
  <si>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</si>
  <si>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</si>
  <si>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</si>
  <si>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</si>
  <si>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</si>
  <si>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</si>
  <si>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</si>
  <si>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</si>
  <si>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</si>
  <si>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</si>
  <si>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</si>
  <si>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</si>
  <si>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</si>
  <si>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</si>
  <si>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</si>
  <si>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</si>
  <si>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</si>
  <si>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</si>
  <si>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</si>
  <si>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</si>
  <si>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</si>
  <si>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</si>
  <si>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</si>
  <si>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</si>
  <si>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</si>
  <si>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</si>
  <si>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</si>
  <si>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</si>
  <si>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</si>
  <si>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</si>
  <si>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</si>
  <si>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</si>
  <si>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</si>
  <si>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</si>
  <si>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</si>
  <si>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</si>
  <si>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</si>
  <si>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</si>
  <si>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</si>
  <si>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</si>
  <si>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</si>
  <si>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</si>
  <si>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</si>
  <si>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</si>
  <si>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</si>
  <si>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</si>
  <si>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</si>
  <si>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</si>
  <si>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</si>
  <si>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</si>
  <si>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</si>
  <si>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</si>
  <si>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</si>
  <si>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</si>
  <si>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</si>
  <si>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</si>
  <si>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</si>
  <si>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</si>
  <si>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</si>
  <si>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</si>
  <si>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</si>
  <si>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</si>
  <si>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</si>
  <si>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</si>
  <si>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</si>
  <si>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</si>
  <si>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</si>
  <si>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</si>
  <si>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</si>
  <si>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</si>
  <si>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</si>
  <si>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</si>
  <si>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</si>
  <si>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</si>
  <si>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</si>
  <si>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</si>
  <si>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</si>
  <si>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</si>
  <si>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</si>
  <si>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</si>
  <si>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</si>
  <si>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</si>
  <si>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</si>
  <si>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</si>
  <si>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</si>
  <si>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</si>
  <si>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</si>
  <si>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</si>
  <si>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</si>
  <si>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</si>
  <si>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</si>
  <si>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</si>
  <si>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</si>
  <si>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</si>
  <si>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</si>
  <si>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</si>
  <si>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</si>
  <si>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</si>
  <si>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</si>
  <si>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</si>
  <si>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</si>
  <si>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</si>
  <si>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</si>
  <si>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</si>
  <si>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</si>
  <si>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</si>
  <si>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</si>
  <si>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</si>
  <si>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</si>
  <si>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</si>
  <si>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</si>
  <si>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</si>
  <si>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</si>
  <si>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</si>
  <si>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</si>
  <si>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</si>
  <si>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</si>
  <si>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</si>
  <si>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</si>
  <si>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</si>
  <si>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</si>
  <si>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</si>
  <si>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</si>
  <si>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</si>
  <si>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</si>
  <si>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</si>
  <si>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</si>
  <si>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</si>
  <si>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</si>
  <si>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</si>
  <si>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</si>
  <si>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</si>
  <si>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</si>
  <si>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</si>
  <si>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</si>
  <si>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</si>
  <si>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</si>
  <si>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</si>
  <si>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</si>
  <si>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</si>
  <si>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</si>
  <si>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</si>
  <si>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</si>
  <si>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</si>
  <si>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</si>
  <si>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</si>
  <si>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</si>
  <si>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</si>
  <si>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</si>
  <si>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</si>
  <si>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</si>
  <si>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</si>
  <si>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</si>
  <si>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</si>
  <si>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</si>
  <si>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</si>
  <si>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</si>
  <si>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</si>
  <si>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</si>
  <si>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</si>
  <si>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</si>
  <si>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</si>
  <si>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</si>
  <si>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</si>
  <si>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</si>
  <si>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</si>
  <si>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</si>
  <si>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</si>
  <si>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</si>
  <si>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</si>
  <si>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</si>
  <si>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</si>
  <si>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</si>
  <si>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</si>
  <si>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</si>
  <si>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</si>
  <si>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</si>
  <si>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</si>
  <si>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</si>
  <si>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</si>
  <si>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</si>
  <si>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</si>
  <si>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</si>
  <si>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</si>
  <si>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</si>
  <si>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</si>
  <si>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</si>
  <si>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</si>
  <si>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</si>
  <si>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</si>
  <si>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</si>
  <si>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</si>
  <si>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</si>
  <si>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</si>
  <si>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</si>
  <si>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</si>
  <si>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</si>
  <si>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</si>
  <si>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</si>
  <si>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</si>
  <si>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</si>
  <si>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</si>
  <si>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</si>
  <si>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</si>
  <si>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</si>
  <si>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</si>
  <si>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</si>
  <si>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</si>
  <si>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</si>
  <si>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</si>
  <si>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</si>
  <si>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</si>
  <si>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</si>
  <si>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</si>
  <si>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</si>
  <si>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</si>
  <si>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</si>
  <si>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</si>
  <si>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</si>
  <si>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</si>
  <si>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</si>
  <si>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</si>
  <si>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</si>
  <si>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</si>
  <si>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</si>
  <si>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</si>
  <si>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</si>
  <si>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</si>
  <si>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</si>
  <si>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</si>
  <si>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</si>
  <si>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</si>
  <si>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</si>
  <si>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</si>
  <si>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</si>
  <si>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</si>
  <si>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</si>
  <si>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</si>
  <si>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</si>
  <si>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</si>
  <si>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</si>
  <si>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</si>
  <si>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</si>
  <si>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</si>
  <si>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</si>
  <si>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</si>
  <si>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</si>
  <si>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</si>
  <si>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</si>
  <si>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</si>
  <si>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</si>
  <si>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</si>
  <si>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</si>
  <si>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</si>
  <si>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</si>
  <si>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</si>
  <si>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</si>
  <si>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</si>
  <si>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</si>
  <si>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</si>
  <si>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</si>
  <si>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</si>
  <si>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</si>
  <si>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</si>
  <si>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</si>
  <si>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</si>
  <si>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</si>
  <si>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</si>
  <si>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</si>
  <si>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</si>
  <si>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</si>
  <si>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</si>
  <si>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</si>
  <si>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</si>
  <si>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</si>
  <si>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</si>
  <si>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</si>
  <si>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</si>
  <si>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</si>
  <si>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</si>
  <si>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</si>
  <si>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</si>
  <si>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</si>
  <si>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</si>
  <si>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</si>
  <si>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</si>
  <si>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</si>
  <si>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</si>
  <si>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</si>
  <si>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</si>
  <si>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</si>
  <si>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</si>
  <si>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</si>
  <si>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</si>
  <si>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</si>
  <si>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</si>
  <si>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</si>
  <si>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</si>
  <si>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</si>
  <si>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</si>
  <si>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</si>
  <si>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</si>
  <si>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</si>
  <si>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</si>
  <si>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</si>
  <si>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</si>
  <si>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</si>
  <si>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</si>
  <si>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</si>
  <si>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</si>
  <si>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</si>
  <si>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</si>
  <si>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</si>
  <si>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</si>
  <si>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</si>
  <si>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</si>
  <si>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</si>
  <si>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</si>
  <si>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</si>
  <si>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</si>
  <si>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</si>
  <si>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</si>
  <si>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</si>
  <si>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</si>
  <si>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</si>
  <si>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</si>
  <si>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</si>
  <si>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</si>
  <si>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</si>
  <si>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</si>
  <si>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</si>
  <si>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</si>
  <si>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</si>
  <si>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</si>
  <si>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</si>
  <si>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</si>
  <si>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</si>
  <si>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</si>
  <si>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</si>
  <si>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</si>
  <si>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</si>
  <si>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</si>
  <si>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</si>
  <si>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</si>
  <si>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</si>
  <si>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</si>
  <si>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</si>
  <si>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</si>
  <si>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</si>
  <si>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</si>
  <si>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</si>
  <si>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</si>
  <si>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</si>
  <si>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</si>
  <si>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</si>
  <si>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</si>
  <si>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</si>
  <si>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</si>
  <si>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</si>
  <si>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</si>
  <si>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</si>
  <si>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</si>
  <si>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</si>
  <si>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</si>
  <si>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</si>
  <si>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</si>
  <si>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</si>
  <si>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</si>
  <si>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</si>
  <si>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</si>
  <si>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</si>
  <si>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</si>
  <si>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</si>
  <si>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</si>
  <si>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</si>
  <si>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</si>
  <si>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</si>
  <si>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</si>
  <si>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</si>
  <si>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</si>
  <si>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</si>
  <si>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</si>
  <si>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</si>
  <si>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</si>
  <si>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</si>
  <si>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</si>
  <si>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</si>
  <si>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</si>
  <si>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</si>
  <si>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</si>
  <si>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</si>
  <si>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</si>
  <si>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</si>
  <si>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</si>
  <si>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</si>
  <si>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</si>
  <si>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</si>
  <si>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</si>
  <si>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</si>
  <si>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</si>
  <si>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</si>
  <si>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</si>
  <si>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</si>
  <si>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</si>
  <si>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</si>
  <si>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</si>
  <si>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</si>
  <si>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</si>
  <si>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</si>
  <si>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</si>
  <si>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</si>
  <si>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</si>
  <si>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</si>
  <si>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</si>
  <si>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</si>
  <si>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</si>
  <si>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</si>
  <si>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</si>
  <si>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</si>
  <si>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</si>
  <si>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</si>
  <si>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</si>
  <si>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</si>
  <si>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</si>
  <si>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</si>
  <si>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</si>
  <si>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</si>
  <si>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</si>
  <si>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</si>
  <si>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</si>
  <si>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</si>
  <si>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</si>
  <si>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</si>
  <si>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</si>
  <si>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</si>
  <si>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</si>
  <si>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</si>
  <si>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</si>
  <si>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</si>
  <si>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</si>
  <si>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</si>
  <si>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</si>
  <si>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</si>
  <si>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</si>
  <si>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</si>
  <si>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</si>
  <si>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</si>
  <si>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</si>
  <si>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</si>
  <si>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</si>
  <si>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</si>
  <si>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</si>
  <si>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</si>
  <si>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</si>
  <si>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</si>
  <si>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</si>
  <si>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</si>
  <si>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</si>
  <si>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</si>
  <si>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</si>
  <si>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</si>
  <si>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</si>
  <si>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</si>
  <si>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</si>
  <si>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</si>
  <si>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</si>
  <si>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</si>
  <si>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</si>
  <si>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</si>
  <si>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</si>
  <si>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</si>
  <si>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</si>
  <si>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</si>
  <si>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</si>
  <si>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</si>
  <si>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</si>
  <si>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</si>
  <si>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</si>
  <si>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</si>
  <si>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</si>
  <si>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</si>
  <si>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</si>
  <si>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</si>
  <si>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</si>
  <si>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</si>
  <si>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</si>
  <si>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</si>
  <si>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</si>
  <si>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</si>
  <si>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</si>
  <si>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</si>
  <si>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</si>
  <si>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</si>
  <si>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</si>
  <si>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</si>
  <si>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</si>
  <si>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</si>
  <si>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</si>
  <si>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</si>
  <si>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</si>
  <si>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</si>
  <si>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</si>
  <si>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</si>
  <si>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</si>
  <si>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</si>
  <si>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</si>
  <si>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</si>
  <si>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</si>
  <si>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</si>
  <si>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</si>
  <si>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</si>
  <si>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</si>
  <si>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</si>
  <si>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</si>
  <si>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</si>
  <si>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</si>
  <si>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</si>
  <si>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</si>
  <si>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</si>
  <si>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</si>
  <si>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</si>
  <si>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</si>
  <si>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</si>
  <si>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</si>
  <si>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</si>
  <si>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</si>
  <si>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</si>
  <si>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</si>
  <si>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</si>
  <si>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</si>
  <si>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</si>
  <si>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</si>
  <si>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</si>
  <si>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</si>
  <si>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</si>
  <si>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</si>
  <si>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</si>
  <si>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</si>
  <si>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</si>
  <si>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</si>
  <si>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</si>
  <si>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</si>
  <si>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</si>
  <si>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</si>
  <si>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</si>
  <si>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</si>
  <si>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</si>
  <si>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</si>
  <si>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</si>
  <si>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</si>
  <si>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</si>
  <si>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</si>
  <si>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</si>
  <si>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</si>
  <si>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</si>
  <si>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</si>
  <si>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</si>
  <si>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</si>
  <si>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</si>
  <si>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</si>
  <si>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</si>
  <si>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</si>
  <si>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</si>
  <si>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</si>
  <si>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</si>
  <si>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</si>
  <si>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</si>
  <si>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</si>
  <si>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</si>
  <si>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</si>
  <si>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</si>
  <si>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</si>
  <si>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</si>
  <si>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</si>
  <si>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</si>
  <si>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</si>
  <si>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</si>
  <si>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</si>
  <si>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</si>
  <si>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</si>
  <si>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</si>
  <si>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</si>
  <si>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</si>
  <si>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</si>
  <si>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</si>
  <si>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</si>
  <si>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</si>
  <si>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</si>
  <si>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</si>
  <si>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</si>
  <si>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</si>
  <si>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</si>
  <si>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</si>
  <si>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</si>
  <si>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</si>
  <si>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</si>
  <si>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</si>
  <si>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</si>
  <si>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</si>
  <si>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</si>
  <si>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</si>
  <si>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</si>
  <si>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</si>
  <si>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</si>
  <si>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</si>
  <si>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</si>
  <si>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</si>
  <si>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</si>
  <si>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</si>
  <si>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</si>
  <si>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</si>
  <si>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</si>
  <si>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</si>
  <si>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</si>
  <si>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</si>
  <si>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</si>
  <si>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</si>
  <si>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</si>
  <si>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</si>
  <si>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</si>
  <si>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</si>
  <si>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</si>
  <si>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</si>
  <si>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</si>
  <si>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</si>
  <si>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</si>
  <si>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</si>
  <si>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</si>
  <si>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</si>
  <si>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</si>
  <si>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</si>
  <si>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</si>
  <si>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</si>
  <si>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</si>
  <si>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</si>
  <si>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</si>
  <si>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</si>
  <si>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</si>
  <si>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</si>
  <si>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</si>
  <si>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</si>
  <si>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</si>
  <si>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</si>
  <si>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</si>
  <si>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</si>
  <si>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</si>
  <si>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</si>
  <si>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</si>
  <si>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</si>
  <si>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</si>
  <si>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</si>
  <si>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</si>
  <si>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</si>
  <si>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</si>
  <si>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</si>
  <si>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</si>
  <si>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</si>
  <si>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</si>
  <si>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</si>
  <si>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</si>
  <si>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</si>
  <si>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</si>
  <si>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</si>
  <si>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</si>
  <si>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</si>
  <si>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</si>
  <si>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</si>
  <si>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</si>
  <si>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</si>
  <si>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</si>
  <si>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</si>
  <si>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</si>
  <si>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</si>
  <si>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</si>
  <si>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</si>
  <si>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</si>
  <si>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</si>
  <si>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</si>
  <si>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</si>
  <si>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</si>
  <si>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</si>
  <si>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</si>
  <si>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</si>
  <si>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</si>
  <si>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</si>
  <si>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</si>
  <si>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</si>
  <si>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</si>
  <si>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</si>
  <si>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</si>
  <si>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</si>
  <si>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</si>
  <si>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</si>
  <si>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</si>
  <si>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</si>
  <si>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</si>
  <si>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</si>
  <si>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</si>
  <si>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</si>
  <si>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</si>
  <si>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</si>
  <si>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</si>
  <si>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</si>
  <si>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</si>
  <si>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</si>
  <si>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</si>
  <si>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</si>
  <si>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</si>
  <si>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</si>
  <si>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</si>
  <si>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</si>
  <si>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</si>
  <si>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</si>
  <si>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</si>
  <si>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</si>
  <si>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</si>
  <si>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</si>
  <si>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</si>
  <si>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</si>
  <si>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</si>
  <si>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</si>
  <si>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</si>
  <si>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</si>
  <si>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</si>
  <si>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</si>
  <si>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</si>
  <si>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</si>
  <si>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</si>
  <si>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</si>
  <si>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</si>
  <si>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</si>
  <si>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</si>
  <si>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</si>
  <si>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</si>
  <si>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</si>
  <si>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</si>
  <si>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</si>
  <si>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</si>
  <si>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</si>
  <si>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</si>
  <si>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</si>
  <si>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</si>
  <si>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</si>
  <si>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</si>
  <si>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</si>
  <si>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</si>
  <si>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</si>
  <si>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</si>
  <si>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</si>
  <si>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</si>
  <si>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</si>
  <si>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</si>
  <si>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</si>
  <si>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</si>
  <si>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</si>
  <si>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</si>
  <si>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</si>
  <si>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</si>
  <si>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</si>
  <si>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</si>
  <si>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</si>
  <si>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</si>
  <si>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</si>
  <si>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</si>
  <si>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</si>
  <si>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</si>
  <si>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</si>
  <si>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</si>
  <si>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</si>
  <si>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</si>
  <si>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</si>
  <si>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</si>
  <si>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</si>
  <si>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</si>
  <si>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</si>
  <si>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</si>
  <si>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</si>
  <si>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</si>
  <si>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</si>
  <si>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</si>
  <si>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</si>
  <si>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</si>
  <si>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</si>
  <si>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</si>
  <si>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</si>
  <si>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</si>
  <si>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</si>
  <si>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</si>
  <si>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</si>
  <si>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</si>
  <si>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</si>
  <si>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</si>
  <si>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</si>
  <si>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</si>
  <si>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</si>
  <si>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</si>
  <si>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</si>
  <si>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</si>
  <si>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</si>
  <si>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</si>
  <si>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</si>
  <si>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</si>
  <si>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</si>
  <si>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</si>
  <si>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</si>
  <si>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</si>
  <si>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</si>
  <si>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</si>
  <si>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</si>
  <si>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</si>
  <si>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</si>
  <si>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</si>
  <si>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</si>
  <si>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</si>
  <si>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</si>
  <si>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</si>
  <si>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</si>
  <si>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</si>
  <si>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</si>
  <si>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</si>
  <si>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</si>
  <si>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</si>
  <si>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</si>
  <si>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</si>
  <si>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</si>
  <si>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</si>
  <si>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</si>
  <si>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</si>
  <si>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</si>
  <si>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</si>
  <si>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</si>
  <si>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</si>
  <si>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</si>
  <si>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</si>
  <si>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</si>
  <si>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</si>
  <si>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</si>
  <si>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</si>
  <si>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</si>
  <si>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</si>
  <si>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</si>
  <si>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</si>
  <si>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</si>
  <si>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</si>
  <si>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</si>
  <si>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</si>
  <si>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</si>
  <si>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</si>
  <si>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</si>
  <si>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</si>
  <si>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</si>
  <si>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</si>
  <si>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</si>
  <si>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</si>
  <si>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</si>
  <si>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</si>
  <si>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</si>
  <si>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</si>
  <si>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</si>
  <si>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</si>
  <si>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</si>
  <si>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</si>
  <si>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</si>
  <si>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</si>
  <si>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</si>
  <si>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</si>
  <si>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</si>
  <si>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</si>
  <si>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</si>
  <si>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</si>
  <si>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</si>
  <si>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</si>
  <si>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</si>
  <si>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</si>
  <si>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</si>
  <si>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</si>
  <si>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</si>
  <si>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</si>
  <si>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</si>
  <si>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</si>
  <si>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</si>
  <si>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</si>
  <si>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</si>
  <si>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</si>
  <si>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</si>
  <si>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</si>
  <si>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</si>
  <si>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</si>
  <si>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</si>
  <si>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</si>
  <si>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</si>
  <si>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</si>
  <si>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</si>
  <si>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</si>
  <si>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</si>
  <si>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</si>
  <si>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</si>
  <si>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</si>
  <si>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</si>
  <si>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</si>
  <si>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</si>
  <si>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</si>
  <si>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</si>
  <si>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</si>
  <si>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</si>
  <si>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</si>
  <si>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</si>
  <si>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</si>
  <si>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</si>
  <si>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</si>
  <si>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</si>
  <si>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</si>
  <si>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</si>
  <si>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</si>
  <si>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</si>
  <si>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</si>
  <si>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</si>
  <si>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</si>
  <si>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</si>
  <si>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</si>
  <si>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</si>
  <si>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</si>
  <si>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</si>
  <si>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</si>
  <si>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</si>
  <si>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</si>
  <si>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</si>
  <si>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</si>
  <si>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</si>
  <si>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</si>
  <si>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</si>
  <si>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</si>
  <si>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</si>
  <si>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</si>
  <si>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</si>
  <si>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</si>
  <si>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</si>
  <si>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</si>
  <si>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</si>
  <si>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</si>
  <si>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</si>
  <si>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</si>
  <si>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</si>
  <si>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</si>
  <si>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</si>
  <si>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</si>
  <si>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</si>
  <si>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</si>
  <si>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</si>
  <si>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</si>
  <si>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</si>
  <si>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</si>
  <si>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</si>
  <si>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</si>
  <si>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</si>
  <si>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</si>
  <si>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</si>
  <si>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</si>
  <si>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</si>
  <si>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</si>
  <si>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</si>
  <si>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</si>
  <si>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</si>
  <si>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</si>
  <si>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</si>
  <si>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</si>
  <si>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</si>
  <si>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</si>
  <si>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</si>
  <si>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</si>
  <si>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</si>
  <si>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</si>
  <si>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</si>
  <si>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</si>
  <si>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</si>
  <si>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</si>
  <si>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</si>
  <si>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</si>
  <si>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</si>
  <si>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</si>
  <si>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</si>
  <si>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</si>
  <si>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</si>
  <si>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</si>
  <si>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</si>
  <si>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</si>
  <si>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</si>
  <si>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</si>
  <si>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</si>
  <si>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</si>
  <si>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</si>
  <si>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</si>
  <si>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</si>
  <si>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</si>
  <si>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</si>
  <si>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</si>
  <si>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</si>
  <si>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</si>
  <si>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</si>
  <si>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</si>
  <si>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</si>
  <si>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</si>
  <si>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</si>
  <si>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</si>
  <si>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</si>
  <si>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</si>
  <si>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</si>
  <si>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</si>
  <si>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</si>
  <si>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</si>
  <si>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</si>
  <si>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</si>
  <si>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</si>
  <si>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</si>
  <si>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</si>
  <si>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</si>
  <si>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</si>
  <si>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</si>
  <si>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</si>
  <si>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</si>
  <si>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</si>
  <si>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</si>
  <si>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</si>
  <si>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</si>
  <si>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</si>
  <si>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</si>
  <si>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</si>
  <si>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</si>
  <si>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</si>
  <si>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</si>
  <si>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</si>
  <si>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</si>
  <si>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</si>
  <si>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</si>
  <si>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</si>
  <si>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</si>
  <si>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</si>
  <si>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</si>
  <si>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</si>
  <si>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</si>
  <si>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</si>
  <si>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</si>
  <si>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</si>
  <si>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</si>
  <si>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</si>
  <si>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</si>
  <si>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</si>
  <si>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</si>
  <si>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</si>
  <si>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</si>
  <si>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</si>
  <si>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</si>
  <si>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</si>
  <si>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</si>
  <si>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</si>
  <si>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</si>
  <si>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</si>
  <si>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</si>
  <si>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</si>
  <si>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</si>
  <si>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</si>
  <si>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</si>
  <si>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</si>
  <si>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</si>
  <si>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</si>
  <si>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</si>
  <si>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</si>
  <si>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</si>
  <si>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</si>
  <si>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</si>
  <si>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</si>
  <si>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</si>
  <si>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</si>
  <si>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</si>
  <si>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</si>
  <si>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</si>
  <si>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</si>
  <si>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</si>
  <si>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</si>
  <si>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</si>
  <si>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</si>
  <si>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</si>
  <si>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</si>
  <si>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</si>
  <si>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</si>
  <si>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</si>
  <si>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</si>
  <si>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</si>
  <si>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</si>
  <si>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</si>
  <si>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</si>
  <si>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</si>
  <si>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</si>
  <si>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</si>
  <si>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</si>
  <si>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</si>
  <si>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</si>
  <si>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</si>
  <si>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</si>
  <si>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</si>
  <si>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</si>
  <si>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</si>
  <si>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</si>
  <si>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</si>
  <si>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</si>
  <si>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</si>
  <si>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</si>
  <si>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</si>
  <si>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</si>
  <si>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</si>
  <si>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</si>
  <si>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</si>
  <si>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</si>
  <si>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</si>
  <si>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</si>
  <si>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</si>
  <si>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</si>
  <si>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</si>
  <si>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</si>
  <si>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</si>
  <si>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</si>
  <si>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</si>
  <si>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</si>
  <si>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</si>
  <si>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</si>
  <si>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</si>
  <si>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</si>
  <si>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</si>
  <si>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</si>
  <si>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</si>
  <si>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</si>
  <si>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</si>
  <si>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</si>
  <si>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</si>
  <si>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</si>
  <si>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</si>
  <si>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</si>
  <si>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</si>
  <si>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</si>
  <si>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</si>
  <si>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</si>
  <si>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</si>
  <si>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</si>
  <si>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</si>
  <si>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</si>
  <si>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</si>
  <si>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</si>
  <si>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</si>
  <si>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</si>
  <si>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</si>
  <si>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</si>
  <si>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</si>
  <si>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</si>
  <si>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</si>
  <si>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</si>
  <si>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</si>
  <si>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</si>
  <si>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</si>
  <si>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</si>
  <si>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</si>
  <si>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</si>
  <si>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</si>
  <si>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</si>
  <si>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</si>
  <si>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</si>
  <si>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</si>
  <si>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</si>
  <si>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</si>
  <si>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</si>
  <si>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</si>
  <si>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</si>
  <si>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</si>
  <si>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</si>
  <si>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</si>
  <si>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</si>
  <si>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</si>
  <si>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</si>
  <si>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</si>
  <si>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</si>
  <si>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</si>
  <si>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</si>
  <si>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</si>
  <si>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</si>
  <si>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</si>
  <si>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</si>
  <si>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</si>
  <si>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</si>
  <si>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</si>
  <si>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</si>
  <si>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</si>
  <si>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</si>
  <si>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</si>
  <si>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</si>
  <si>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</si>
  <si>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</si>
  <si>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</si>
  <si>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</si>
  <si>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</si>
  <si>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</si>
  <si>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</si>
  <si>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</si>
  <si>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</si>
  <si>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</si>
  <si>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</si>
  <si>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</si>
  <si>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</si>
  <si>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</si>
  <si>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</si>
  <si>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</si>
  <si>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</si>
  <si>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</si>
  <si>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</si>
  <si>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</si>
  <si>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</si>
  <si>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</si>
  <si>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</si>
  <si>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</si>
  <si>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</si>
  <si>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</si>
  <si>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</si>
  <si>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</si>
  <si>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</si>
  <si>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</si>
  <si>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</si>
  <si>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</si>
  <si>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</si>
  <si>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</si>
  <si>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</si>
  <si>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</si>
  <si>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</si>
  <si>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</si>
  <si>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</si>
  <si>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</si>
  <si>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</si>
  <si>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</si>
  <si>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</si>
  <si>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</si>
  <si>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</si>
  <si>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</si>
  <si>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</si>
  <si>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</si>
  <si>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</si>
  <si>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</si>
  <si>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</si>
  <si>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</si>
  <si>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</si>
  <si>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</si>
  <si>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</si>
  <si>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</si>
  <si>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</si>
  <si>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</si>
  <si>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</si>
  <si>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</si>
  <si>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</si>
  <si>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</si>
  <si>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</si>
  <si>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</si>
  <si>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</si>
  <si>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</si>
  <si>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</si>
  <si>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</si>
  <si>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</si>
  <si>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</si>
  <si>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</si>
  <si>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</si>
  <si>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</si>
  <si>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</si>
  <si>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</si>
  <si>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</si>
  <si>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</si>
  <si>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</si>
  <si>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</si>
  <si>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</si>
  <si>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</si>
  <si>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</si>
  <si>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</si>
  <si>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</si>
  <si>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</si>
  <si>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</si>
  <si>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</si>
  <si>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</si>
  <si>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</si>
  <si>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</si>
  <si>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</si>
  <si>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</si>
  <si>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</si>
  <si>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</si>
  <si>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</si>
  <si>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</si>
  <si>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</si>
  <si>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</si>
  <si>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</si>
  <si>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</si>
  <si>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</si>
  <si>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</si>
  <si>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</si>
  <si>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</si>
  <si>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</si>
  <si>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</si>
  <si>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</si>
  <si>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</si>
  <si>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</si>
  <si>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</si>
  <si>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</si>
  <si>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</si>
  <si>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</si>
  <si>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</si>
  <si>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</si>
  <si>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</si>
  <si>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</si>
  <si>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</si>
  <si>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</si>
  <si>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</si>
  <si>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</si>
  <si>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</si>
  <si>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</si>
  <si>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</si>
  <si>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</si>
  <si>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</si>
  <si>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</si>
  <si>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</si>
  <si>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</si>
  <si>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</si>
  <si>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</si>
  <si>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</si>
  <si>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</si>
  <si>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</si>
  <si>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</si>
  <si>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</si>
  <si>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</si>
  <si>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</si>
  <si>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</si>
  <si>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</si>
  <si>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</si>
  <si>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</si>
  <si>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</si>
  <si>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</si>
  <si>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</si>
  <si>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</si>
  <si>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</si>
  <si>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</si>
  <si>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</si>
  <si>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</si>
  <si>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</si>
  <si>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</si>
  <si>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</si>
  <si>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</si>
  <si>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</si>
  <si>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</si>
  <si>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</si>
  <si>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</si>
  <si>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</si>
  <si>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</si>
  <si>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</si>
  <si>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</si>
  <si>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</si>
  <si>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</si>
  <si>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</si>
  <si>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</si>
  <si>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</si>
  <si>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</si>
  <si>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</si>
  <si>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</si>
  <si>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</si>
  <si>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</si>
  <si>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</si>
  <si>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</si>
  <si>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</si>
  <si>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</si>
  <si>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</si>
  <si>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</si>
  <si>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</si>
  <si>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</si>
  <si>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</si>
  <si>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</si>
  <si>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</si>
  <si>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</si>
  <si>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</si>
  <si>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</si>
  <si>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</si>
  <si>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</si>
  <si>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</si>
  <si>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</si>
  <si>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</si>
  <si>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</si>
  <si>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</si>
  <si>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</si>
  <si>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</si>
  <si>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</si>
  <si>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</si>
  <si>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</si>
  <si>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</si>
  <si>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</si>
  <si>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</si>
  <si>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</si>
  <si>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</si>
  <si>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</si>
  <si>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</si>
  <si>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</si>
  <si>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</si>
  <si>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</si>
  <si>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</si>
  <si>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</si>
  <si>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</si>
  <si>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</si>
  <si>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</si>
  <si>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</si>
  <si>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</si>
  <si>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</si>
  <si>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</si>
  <si>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</si>
  <si>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</si>
  <si>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</si>
  <si>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</si>
  <si>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</si>
  <si>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</si>
  <si>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</si>
  <si>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</si>
  <si>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</si>
  <si>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</si>
  <si>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</si>
  <si>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</si>
  <si>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</si>
  <si>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</si>
  <si>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</si>
  <si>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</si>
  <si>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</si>
  <si>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</si>
  <si>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</si>
  <si>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</si>
  <si>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</si>
  <si>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</si>
  <si>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</si>
  <si>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</si>
  <si>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</si>
  <si>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</si>
  <si>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</si>
  <si>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</si>
  <si>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</si>
  <si>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</si>
  <si>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</si>
  <si>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</si>
  <si>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</si>
  <si>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</si>
  <si>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</si>
  <si>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</si>
  <si>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</si>
  <si>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</si>
  <si>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</si>
  <si>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</si>
  <si>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</si>
  <si>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</si>
  <si>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</si>
  <si>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</si>
  <si>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</si>
  <si>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</si>
  <si>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</si>
  <si>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</si>
  <si>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</si>
  <si>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</si>
  <si>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</si>
  <si>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</si>
  <si>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</si>
  <si>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</si>
  <si>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</si>
  <si>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</si>
  <si>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</si>
  <si>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</si>
  <si>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</si>
  <si>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</si>
  <si>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</si>
  <si>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</si>
  <si>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</si>
  <si>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</si>
  <si>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</si>
  <si>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</si>
  <si>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</si>
  <si>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</si>
  <si>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</si>
  <si>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</si>
  <si>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</si>
  <si>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</si>
  <si>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</si>
  <si>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</si>
  <si>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</si>
  <si>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</si>
  <si>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</si>
  <si>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</si>
  <si>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</si>
  <si>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</si>
  <si>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</si>
  <si>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</si>
  <si>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</si>
  <si>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</si>
  <si>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</si>
  <si>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</si>
  <si>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</si>
  <si>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</si>
  <si>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</si>
  <si>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</si>
  <si>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</si>
  <si>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</si>
  <si>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</si>
  <si>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</si>
  <si>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</si>
  <si>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</si>
  <si>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</si>
  <si>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</si>
  <si>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</si>
  <si>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</si>
  <si>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</si>
  <si>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</si>
  <si>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</si>
  <si>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</si>
  <si>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</si>
  <si>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</si>
  <si>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</si>
  <si>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</si>
  <si>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</si>
  <si>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</si>
  <si>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</si>
  <si>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</si>
  <si>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</si>
  <si>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</si>
  <si>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</si>
  <si>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</si>
  <si>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</si>
  <si>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</si>
  <si>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</si>
  <si>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</si>
  <si>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</si>
  <si>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</si>
  <si>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</si>
  <si>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</si>
  <si>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</si>
  <si>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</si>
  <si>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</si>
  <si>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</si>
  <si>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</si>
  <si>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</si>
  <si>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</si>
  <si>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</si>
  <si>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</si>
  <si>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</si>
  <si>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</si>
  <si>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</si>
  <si>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</si>
  <si>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</si>
  <si>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</si>
  <si>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</si>
  <si>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</si>
  <si>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</si>
  <si>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</si>
  <si>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</si>
  <si>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</si>
  <si>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</si>
  <si>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</si>
  <si>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</si>
  <si>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</si>
  <si>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</si>
  <si>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</si>
  <si>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</si>
  <si>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</si>
  <si>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</si>
  <si>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</si>
  <si>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</si>
  <si>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</si>
  <si>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</si>
  <si>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</si>
  <si>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</si>
  <si>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</si>
  <si>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</si>
  <si>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</si>
  <si>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</si>
  <si>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</si>
  <si>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</si>
  <si>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</si>
  <si>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</si>
  <si>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</si>
  <si>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</si>
  <si>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</si>
  <si>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</si>
  <si>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</si>
  <si>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</si>
  <si>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</si>
  <si>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</si>
  <si>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</si>
  <si>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</si>
  <si>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</si>
  <si>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</si>
  <si>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</si>
  <si>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</si>
  <si>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</si>
  <si>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</si>
  <si>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</si>
  <si>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</si>
  <si>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</si>
  <si>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</si>
  <si>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</si>
  <si>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</si>
  <si>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</si>
  <si>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</si>
  <si>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</si>
  <si>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</si>
  <si>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</si>
  <si>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</si>
  <si>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</si>
  <si>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</si>
  <si>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</si>
  <si>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</si>
  <si>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</si>
  <si>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</si>
  <si>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</si>
  <si>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</si>
  <si>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</si>
  <si>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</si>
  <si>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</si>
  <si>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</si>
  <si>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</si>
  <si>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</si>
  <si>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</si>
  <si>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</si>
  <si>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</si>
  <si>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</si>
  <si>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</si>
  <si>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</si>
  <si>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</si>
  <si>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</si>
  <si>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</si>
  <si>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</si>
  <si>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</si>
  <si>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</si>
  <si>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</si>
  <si>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</si>
  <si>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</si>
  <si>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</si>
  <si>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</si>
  <si>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</si>
  <si>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</si>
  <si>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</si>
  <si>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</si>
  <si>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</si>
  <si>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</si>
  <si>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</si>
  <si>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</si>
  <si>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</si>
  <si>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</si>
  <si>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</si>
  <si>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</si>
  <si>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</si>
  <si>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</si>
  <si>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</si>
  <si>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</si>
  <si>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</si>
  <si>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</si>
  <si>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</si>
  <si>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</si>
  <si>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</si>
  <si>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</si>
  <si>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</si>
  <si>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</si>
  <si>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</si>
  <si>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</si>
  <si>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</si>
  <si>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</si>
  <si>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</si>
  <si>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</si>
  <si>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</si>
  <si>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</si>
  <si>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</si>
  <si>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</si>
  <si>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</si>
  <si>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</si>
  <si>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</si>
  <si>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</si>
  <si>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</si>
  <si>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</si>
  <si>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</si>
  <si>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</si>
  <si>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</si>
  <si>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</si>
  <si>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</si>
  <si>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</si>
  <si>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</si>
  <si>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</si>
  <si>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</si>
  <si>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</si>
  <si>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</si>
  <si>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</si>
  <si>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</si>
  <si>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</si>
  <si>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</si>
  <si>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</si>
  <si>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</si>
  <si>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</si>
  <si>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</si>
  <si>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</si>
  <si>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</si>
  <si>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</si>
  <si>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</si>
  <si>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</si>
  <si>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</si>
  <si>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</si>
  <si>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</si>
  <si>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</si>
  <si>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</si>
  <si>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</si>
  <si>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</si>
  <si>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</si>
  <si>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</si>
  <si>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</si>
  <si>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</si>
  <si>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</si>
  <si>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</si>
  <si>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</si>
  <si>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</si>
  <si>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</si>
  <si>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</si>
  <si>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</si>
  <si>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</si>
  <si>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</si>
  <si>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</si>
  <si>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</si>
  <si>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</si>
  <si>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</si>
  <si>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</si>
  <si>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</si>
  <si>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</si>
  <si>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</si>
  <si>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</si>
  <si>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</si>
  <si>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</si>
  <si>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</si>
  <si>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</si>
  <si>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</si>
  <si>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</si>
  <si>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</si>
  <si>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</si>
  <si>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</si>
  <si>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</si>
  <si>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</si>
  <si>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</si>
  <si>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</si>
  <si>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</si>
  <si>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</si>
  <si>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</si>
  <si>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</si>
  <si>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</si>
  <si>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</si>
  <si>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</si>
  <si>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</si>
  <si>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</si>
  <si>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</si>
  <si>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</si>
  <si>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</si>
  <si>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</si>
  <si>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</si>
  <si>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</si>
  <si>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</si>
  <si>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</si>
  <si>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</si>
  <si>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</si>
  <si>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</si>
  <si>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</si>
  <si>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</si>
  <si>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</si>
  <si>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</si>
  <si>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</si>
  <si>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</si>
  <si>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</si>
  <si>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</si>
  <si>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</si>
  <si>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</si>
  <si>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</si>
  <si>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</si>
  <si>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</si>
  <si>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</si>
  <si>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</si>
  <si>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</si>
  <si>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</si>
  <si>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</si>
  <si>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</si>
  <si>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</si>
  <si>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</si>
  <si>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</si>
  <si>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</si>
  <si>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</si>
  <si>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</si>
  <si>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</si>
  <si>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</si>
  <si>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</si>
  <si>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</si>
  <si>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</si>
  <si>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</si>
  <si>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</si>
  <si>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</si>
  <si>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</si>
  <si>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</si>
  <si>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</si>
  <si>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</si>
  <si>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</si>
  <si>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</si>
  <si>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</si>
  <si>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</si>
  <si>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</si>
  <si>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</si>
  <si>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</si>
  <si>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</si>
  <si>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</si>
  <si>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</si>
  <si>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</si>
  <si>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</si>
  <si>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</si>
  <si>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</si>
  <si>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</si>
  <si>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</si>
  <si>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</si>
  <si>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</si>
  <si>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</si>
  <si>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</si>
  <si>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</si>
  <si>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</si>
  <si>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</si>
  <si>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</si>
  <si>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</si>
  <si>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</si>
  <si>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</si>
  <si>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</si>
  <si>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</si>
  <si>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</si>
  <si>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</si>
  <si>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</si>
  <si>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</si>
  <si>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</si>
  <si>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</si>
  <si>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</si>
  <si>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</si>
  <si>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</si>
  <si>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</si>
  <si>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</si>
  <si>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</si>
  <si>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</si>
  <si>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</si>
  <si>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</si>
  <si>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</si>
  <si>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</si>
  <si>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</si>
  <si>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</si>
  <si>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</si>
  <si>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</si>
  <si>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</si>
  <si>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</si>
  <si>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</si>
  <si>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</si>
  <si>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</si>
  <si>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</si>
  <si>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</si>
  <si>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</si>
  <si>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</si>
  <si>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</si>
  <si>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</si>
  <si>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</si>
  <si>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</si>
  <si>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</si>
  <si>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</si>
  <si>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</si>
  <si>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</si>
  <si>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</si>
  <si>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</si>
  <si>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</si>
  <si>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</si>
  <si>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</si>
  <si>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</si>
  <si>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</si>
  <si>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</si>
  <si>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</si>
  <si>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</si>
  <si>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</si>
  <si>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</si>
  <si>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</si>
  <si>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</si>
  <si>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</si>
  <si>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</si>
  <si>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</si>
  <si>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</si>
  <si>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</si>
  <si>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</si>
  <si>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</si>
  <si>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</si>
  <si>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</si>
  <si>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</si>
  <si>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</si>
  <si>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</si>
  <si>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</si>
  <si>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</si>
  <si>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</si>
  <si>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</si>
  <si>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</si>
  <si>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</si>
  <si>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</si>
  <si>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</si>
  <si>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</si>
  <si>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</si>
  <si>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</si>
  <si>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</si>
  <si>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</si>
  <si>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</si>
  <si>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</si>
  <si>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</si>
  <si>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</si>
  <si>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</si>
  <si>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</si>
  <si>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</si>
  <si>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</si>
  <si>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</si>
  <si>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</si>
  <si>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</si>
  <si>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</si>
  <si>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</si>
  <si>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</si>
  <si>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</si>
  <si>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</si>
  <si>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</si>
  <si>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</si>
  <si>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</si>
  <si>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</si>
  <si>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</si>
  <si>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</si>
  <si>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</si>
  <si>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</si>
  <si>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</si>
  <si>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</si>
  <si>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</si>
  <si>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</si>
  <si>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</si>
  <si>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</si>
  <si>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</si>
  <si>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</si>
  <si>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</si>
  <si>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</si>
  <si>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</si>
  <si>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</si>
  <si>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</si>
  <si>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</si>
  <si>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</si>
  <si>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</si>
  <si>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</si>
  <si>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</si>
  <si>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</si>
  <si>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</si>
  <si>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</si>
  <si>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</si>
  <si>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</si>
  <si>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</si>
  <si>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</si>
  <si>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</si>
  <si>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</si>
  <si>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</si>
  <si>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</si>
  <si>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</si>
  <si>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</si>
  <si>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</si>
  <si>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</si>
  <si>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</si>
  <si>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</si>
  <si>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</si>
  <si>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</si>
  <si>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</si>
  <si>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</si>
  <si>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</si>
  <si>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</si>
  <si>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</si>
  <si>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</si>
  <si>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</si>
  <si>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</si>
  <si>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</si>
  <si>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</si>
  <si>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</si>
  <si>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</si>
  <si>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</si>
  <si>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</si>
  <si>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</si>
  <si>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</si>
  <si>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</si>
  <si>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</si>
  <si>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</si>
  <si>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</si>
  <si>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</si>
  <si>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</si>
  <si>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</si>
  <si>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</si>
  <si>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</si>
  <si>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</si>
  <si>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</si>
  <si>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</si>
  <si>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</si>
  <si>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</si>
  <si>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</si>
  <si>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</si>
  <si>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</si>
  <si>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</si>
  <si>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</si>
  <si>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</si>
  <si>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</si>
  <si>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</si>
  <si>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</si>
  <si>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</si>
  <si>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</si>
  <si>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</si>
  <si>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</si>
  <si>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</si>
  <si>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</si>
  <si>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</si>
  <si>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</si>
  <si>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</si>
  <si>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</si>
  <si>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</si>
  <si>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</si>
  <si>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</si>
  <si>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</si>
  <si>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</si>
  <si>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</si>
  <si>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</si>
  <si>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</si>
  <si>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</si>
  <si>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</si>
  <si>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</si>
  <si>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</si>
  <si>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</si>
  <si>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</si>
  <si>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</si>
  <si>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</si>
  <si>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</si>
  <si>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</si>
  <si>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</si>
  <si>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</si>
  <si>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</si>
  <si>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</si>
  <si>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</si>
  <si>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</si>
  <si>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</si>
  <si>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</si>
  <si>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</si>
  <si>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</si>
  <si>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</si>
  <si>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</si>
  <si>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</si>
  <si>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</si>
  <si>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</si>
  <si>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</si>
  <si>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</si>
  <si>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</si>
  <si>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</si>
  <si>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</si>
  <si>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</si>
  <si>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</si>
  <si>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</si>
  <si>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</si>
  <si>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</si>
  <si>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</si>
  <si>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</si>
  <si>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</si>
  <si>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</si>
  <si>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</si>
  <si>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</si>
  <si>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</si>
  <si>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</si>
  <si>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</si>
  <si>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</si>
  <si>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</si>
  <si>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</si>
  <si>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</si>
  <si>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</si>
  <si>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</si>
  <si>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</si>
  <si>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</si>
  <si>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</si>
  <si>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</si>
  <si>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</si>
  <si>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</si>
  <si>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</si>
  <si>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</si>
  <si>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</si>
  <si>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</si>
  <si>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</si>
  <si>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</si>
  <si>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</si>
  <si>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</si>
  <si>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</si>
  <si>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</si>
  <si>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</si>
  <si>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</si>
  <si>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</si>
  <si>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</si>
  <si>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</si>
  <si>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</si>
  <si>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</si>
  <si>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</si>
  <si>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</si>
  <si>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</si>
  <si>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</si>
  <si>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</si>
  <si>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</si>
  <si>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</si>
  <si>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</si>
  <si>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</si>
  <si>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</si>
  <si>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</si>
  <si>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</si>
  <si>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</si>
  <si>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</si>
  <si>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</si>
  <si>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</si>
  <si>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</si>
  <si>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</si>
  <si>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</si>
  <si>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</si>
  <si>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</si>
  <si>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</si>
  <si>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</si>
  <si>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</si>
  <si>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</si>
  <si>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</si>
  <si>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</si>
  <si>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</si>
  <si>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</si>
  <si>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</si>
  <si>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</si>
  <si>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</si>
  <si>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</si>
  <si>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</si>
  <si>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</si>
  <si>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</si>
  <si>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</si>
  <si>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</si>
  <si>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</si>
  <si>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</si>
  <si>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</si>
  <si>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</si>
  <si>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</si>
  <si>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</si>
  <si>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</si>
  <si>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</si>
  <si>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</si>
  <si>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</si>
  <si>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</si>
  <si>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</si>
  <si>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</si>
  <si>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</si>
  <si>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</si>
  <si>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</si>
  <si>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</si>
  <si>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</si>
  <si>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</si>
  <si>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</si>
  <si>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</si>
  <si>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</si>
  <si>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</si>
  <si>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</si>
  <si>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</si>
  <si>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</si>
  <si>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</si>
  <si>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</si>
  <si>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</si>
  <si>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</si>
  <si>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</si>
  <si>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</si>
  <si>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</si>
  <si>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</si>
  <si>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</si>
  <si>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</si>
  <si>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</si>
  <si>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</si>
  <si>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</si>
  <si>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</si>
  <si>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</si>
  <si>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</si>
  <si>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</si>
  <si>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</si>
  <si>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</si>
  <si>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</si>
  <si>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</si>
  <si>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</si>
  <si>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</si>
  <si>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</si>
  <si>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</si>
  <si>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</si>
  <si>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</si>
  <si>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</si>
  <si>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</si>
  <si>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</si>
  <si>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</si>
  <si>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</si>
  <si>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</si>
  <si>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</si>
  <si>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</si>
  <si>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</si>
  <si>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</si>
  <si>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</si>
  <si>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</si>
  <si>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</si>
  <si>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</si>
  <si>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</si>
  <si>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</si>
  <si>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</si>
  <si>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</si>
  <si>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</si>
  <si>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</si>
  <si>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</si>
  <si>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</si>
  <si>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</si>
  <si>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</si>
  <si>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</si>
  <si>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</si>
  <si>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</si>
  <si>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</si>
  <si>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</si>
  <si>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</si>
  <si>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</si>
  <si>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</si>
  <si>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</si>
  <si>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</si>
  <si>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</si>
  <si>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</si>
  <si>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</si>
  <si>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</si>
  <si>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</si>
  <si>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</si>
  <si>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</si>
  <si>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</si>
  <si>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</si>
  <si>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</si>
  <si>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</si>
  <si>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</si>
  <si>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</si>
  <si>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</si>
  <si>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</si>
  <si>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</si>
  <si>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</si>
  <si>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</si>
  <si>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</si>
  <si>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</si>
  <si>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</si>
  <si>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</si>
  <si>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</si>
  <si>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</si>
  <si>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</si>
  <si>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</si>
  <si>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</si>
  <si>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</si>
  <si>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</si>
  <si>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</si>
  <si>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</si>
  <si>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</si>
  <si>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</si>
  <si>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</si>
  <si>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</si>
  <si>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</si>
  <si>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</si>
  <si>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</si>
  <si>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</si>
  <si>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</si>
  <si>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</si>
  <si>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</si>
  <si>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</si>
  <si>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</si>
  <si>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</si>
  <si>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</si>
  <si>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</si>
  <si>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</si>
  <si>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</si>
  <si>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</si>
  <si>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</si>
  <si>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</si>
  <si>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</si>
  <si>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</si>
  <si>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</si>
  <si>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</si>
  <si>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</si>
  <si>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</si>
  <si>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</si>
  <si>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</si>
  <si>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</si>
  <si>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</si>
  <si>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</si>
  <si>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</si>
  <si>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</si>
  <si>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</si>
  <si>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</si>
  <si>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</si>
  <si>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</si>
  <si>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</si>
  <si>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</si>
  <si>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</si>
  <si>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</si>
  <si>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</si>
  <si>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</si>
  <si>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</si>
  <si>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</si>
  <si>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</si>
  <si>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</si>
  <si>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</si>
  <si>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</si>
  <si>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</si>
  <si>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</si>
  <si>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</si>
  <si>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</si>
  <si>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</si>
  <si>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</si>
  <si>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</si>
  <si>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</si>
  <si>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</si>
  <si>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</si>
  <si>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</si>
  <si>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</si>
  <si>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</si>
  <si>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</si>
  <si>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</si>
  <si>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</si>
  <si>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</si>
  <si>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</si>
  <si>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</si>
  <si>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</si>
  <si>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</si>
  <si>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</si>
  <si>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</si>
  <si>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</si>
  <si>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</si>
  <si>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</si>
  <si>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</si>
  <si>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</si>
  <si>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</si>
  <si>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</si>
  <si>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</si>
  <si>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</si>
  <si>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</si>
  <si>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</si>
  <si>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</si>
  <si>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</si>
  <si>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</si>
  <si>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</si>
  <si>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</si>
  <si>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</si>
  <si>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</si>
  <si>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</si>
  <si>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</si>
  <si>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</si>
  <si>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</si>
  <si>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</si>
  <si>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</si>
  <si>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</si>
  <si>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</si>
  <si>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</si>
  <si>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</si>
  <si>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</si>
  <si>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</si>
  <si>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</si>
  <si>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</si>
  <si>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</si>
  <si>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</si>
  <si>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</si>
  <si>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</si>
  <si>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</si>
  <si>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</si>
  <si>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</si>
  <si>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</si>
  <si>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</si>
  <si>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</si>
  <si>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</si>
  <si>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</si>
  <si>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</si>
  <si>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</si>
  <si>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</si>
  <si>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</si>
  <si>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</si>
  <si>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</si>
  <si>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</si>
  <si>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</si>
  <si>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</si>
  <si>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</si>
  <si>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</si>
  <si>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</si>
  <si>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</si>
  <si>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</si>
  <si>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</si>
  <si>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</si>
  <si>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</si>
  <si>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</si>
  <si>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</si>
  <si>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</si>
  <si>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</si>
  <si>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</si>
  <si>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</si>
  <si>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</si>
  <si>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</si>
  <si>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</si>
  <si>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</si>
  <si>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</si>
  <si>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</si>
  <si>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</si>
  <si>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</si>
  <si>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</si>
  <si>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</si>
  <si>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</si>
  <si>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</si>
  <si>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</si>
  <si>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</si>
  <si>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</si>
  <si>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</si>
  <si>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</si>
  <si>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</si>
  <si>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</si>
  <si>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</si>
  <si>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</si>
  <si>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</si>
  <si>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</si>
  <si>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</si>
  <si>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</si>
  <si>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</si>
  <si>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</si>
  <si>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</si>
  <si>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</si>
  <si>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</si>
  <si>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</si>
  <si>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</si>
  <si>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</si>
  <si>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</si>
  <si>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</si>
  <si>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</si>
  <si>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</si>
  <si>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</si>
  <si>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</si>
  <si>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</si>
  <si>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</si>
  <si>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</si>
  <si>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</si>
  <si>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</si>
  <si>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</si>
  <si>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</si>
  <si>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</si>
  <si>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</si>
  <si>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</si>
  <si>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</si>
  <si>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</si>
  <si>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</si>
  <si>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</si>
  <si>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</si>
  <si>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</si>
  <si>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</si>
  <si>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</si>
  <si>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</si>
  <si>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</si>
  <si>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</si>
  <si>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</si>
  <si>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</si>
  <si>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</si>
  <si>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</si>
  <si>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</si>
  <si>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</si>
  <si>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</si>
  <si>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</si>
  <si>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</si>
  <si>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</si>
  <si>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</si>
  <si>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</si>
  <si>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</si>
  <si>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</si>
  <si>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</si>
  <si>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</si>
  <si>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</si>
  <si>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</si>
  <si>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</si>
  <si>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</si>
  <si>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</si>
  <si>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</si>
  <si>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</si>
  <si>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</si>
  <si>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</si>
  <si>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</si>
  <si>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</si>
  <si>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</si>
  <si>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</si>
  <si>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</si>
  <si>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</si>
  <si>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</si>
  <si>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</si>
  <si>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</si>
  <si>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</si>
  <si>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</si>
  <si>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</si>
  <si>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</si>
  <si>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</si>
  <si>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</si>
  <si>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</si>
  <si>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</si>
  <si>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</si>
  <si>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</si>
  <si>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</si>
  <si>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</si>
  <si>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</si>
  <si>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</si>
  <si>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</si>
  <si>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</si>
  <si>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</si>
  <si>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</si>
  <si>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</si>
  <si>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</si>
  <si>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</si>
  <si>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</si>
  <si>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</si>
  <si>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</si>
  <si>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</si>
  <si>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</si>
  <si>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</si>
  <si>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</si>
  <si>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</si>
  <si>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</si>
  <si>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</si>
  <si>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</si>
  <si>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</si>
  <si>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</si>
  <si>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</si>
  <si>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</si>
  <si>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</si>
  <si>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</si>
  <si>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</si>
  <si>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</si>
  <si>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</si>
  <si>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</si>
  <si>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</si>
  <si>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</si>
  <si>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</si>
  <si>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</si>
  <si>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</si>
  <si>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</si>
  <si>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</si>
  <si>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</si>
  <si>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</si>
  <si>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</si>
  <si>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</si>
  <si>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</si>
  <si>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</si>
  <si>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</si>
  <si>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</si>
  <si>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</si>
  <si>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</si>
  <si>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</si>
  <si>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</si>
  <si>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</si>
  <si>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</si>
  <si>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</si>
  <si>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</si>
  <si>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</si>
  <si>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</si>
  <si>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</si>
  <si>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</si>
  <si>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</si>
  <si>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</si>
  <si>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</si>
  <si>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</si>
  <si>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</si>
  <si>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</si>
  <si>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</si>
  <si>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</si>
  <si>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</si>
  <si>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</si>
  <si>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</si>
  <si>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</si>
  <si>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</si>
  <si>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</si>
  <si>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</si>
  <si>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</si>
  <si>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</si>
  <si>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</si>
  <si>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</si>
  <si>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</si>
  <si>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</si>
  <si>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</si>
  <si>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</si>
  <si>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</si>
  <si>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</si>
  <si>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</si>
  <si>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</si>
  <si>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</si>
  <si>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</si>
  <si>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</si>
  <si>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</si>
  <si>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</si>
  <si>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</si>
  <si>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</si>
  <si>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</si>
  <si>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</si>
  <si>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</si>
  <si>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</si>
  <si>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</si>
  <si>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</si>
  <si>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</si>
  <si>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</si>
  <si>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</si>
  <si>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</si>
  <si>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</si>
  <si>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</si>
  <si>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</si>
  <si>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</si>
  <si>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</si>
  <si>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</si>
  <si>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</si>
  <si>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</si>
  <si>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</si>
  <si>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</si>
  <si>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</si>
  <si>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</si>
  <si>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</si>
  <si>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</si>
  <si>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</si>
  <si>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</si>
  <si>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</si>
  <si>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</si>
  <si>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</si>
  <si>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</si>
  <si>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</si>
  <si>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</si>
  <si>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</si>
  <si>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</si>
  <si>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</si>
  <si>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</si>
  <si>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</si>
  <si>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</si>
  <si>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</si>
  <si>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</si>
  <si>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</si>
  <si>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</si>
  <si>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</si>
  <si>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</si>
  <si>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</si>
  <si>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</si>
  <si>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</si>
  <si>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</si>
  <si>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</si>
  <si>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</si>
  <si>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</si>
  <si>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</si>
  <si>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</si>
  <si>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</si>
  <si>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</si>
  <si>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</si>
  <si>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</si>
  <si>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</si>
  <si>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</si>
  <si>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</si>
  <si>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</si>
  <si>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</si>
  <si>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</si>
  <si>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</si>
  <si>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</si>
  <si>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</si>
  <si>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</si>
  <si>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</si>
  <si>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</si>
  <si>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</si>
  <si>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</si>
  <si>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</si>
  <si>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</si>
  <si>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</si>
  <si>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</si>
  <si>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</si>
  <si>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</si>
  <si>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</si>
  <si>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</si>
  <si>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</si>
  <si>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</si>
  <si>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</si>
  <si>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</si>
  <si>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</si>
  <si>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</si>
  <si>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</si>
  <si>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</si>
  <si>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</si>
  <si>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</si>
  <si>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</si>
  <si>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</si>
  <si>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</si>
  <si>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</si>
  <si>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</si>
  <si>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</si>
  <si>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</si>
  <si>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</si>
  <si>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</si>
  <si>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</si>
  <si>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</si>
  <si>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</si>
  <si>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</si>
  <si>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</si>
  <si>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</si>
  <si>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</si>
  <si>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</si>
  <si>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</si>
  <si>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</si>
  <si>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</si>
  <si>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</si>
  <si>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</si>
  <si>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</si>
  <si>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</si>
  <si>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</si>
  <si>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</si>
  <si>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</si>
  <si>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</si>
  <si>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</si>
  <si>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</si>
  <si>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</si>
  <si>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</si>
  <si>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</si>
  <si>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</si>
  <si>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</si>
  <si>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</si>
  <si>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</si>
  <si>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</si>
  <si>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</si>
  <si>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</si>
  <si>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</si>
  <si>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</si>
  <si>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</si>
  <si>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</si>
  <si>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</si>
  <si>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</si>
  <si>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</si>
  <si>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</si>
  <si>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</si>
  <si>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</si>
  <si>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</si>
  <si>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</si>
  <si>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</si>
  <si>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</si>
  <si>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</si>
  <si>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</si>
  <si>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</si>
  <si>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</si>
  <si>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</si>
  <si>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</si>
  <si>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</si>
  <si>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</si>
  <si>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</si>
  <si>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</si>
  <si>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</si>
  <si>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</si>
  <si>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</si>
  <si>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</si>
  <si>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</si>
  <si>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</si>
  <si>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</si>
  <si>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</si>
  <si>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</si>
  <si>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</si>
  <si>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</si>
  <si>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</si>
  <si>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</si>
  <si>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</si>
  <si>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</si>
  <si>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</si>
  <si>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</si>
  <si>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</si>
  <si>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</si>
  <si>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</si>
  <si>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</si>
  <si>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</si>
  <si>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</si>
  <si>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</si>
  <si>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</si>
  <si>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</si>
  <si>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</si>
  <si>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</si>
  <si>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</si>
  <si>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</si>
  <si>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</si>
  <si>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</si>
  <si>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</si>
  <si>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</si>
  <si>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</si>
  <si>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</si>
  <si>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</si>
  <si>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</si>
  <si>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</si>
  <si>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</si>
  <si>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</si>
  <si>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</si>
  <si>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</si>
  <si>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</si>
  <si>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</si>
  <si>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</si>
  <si>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</si>
  <si>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</si>
  <si>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</si>
  <si>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</si>
  <si>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</si>
  <si>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</si>
  <si>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</si>
  <si>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</si>
  <si>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</si>
  <si>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</si>
  <si>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</si>
  <si>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</si>
  <si>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</si>
  <si>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</si>
  <si>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</si>
  <si>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</si>
  <si>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</si>
  <si>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</si>
  <si>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</si>
  <si>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</si>
  <si>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</si>
  <si>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</si>
  <si>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</si>
  <si>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</si>
  <si>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</si>
  <si>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</si>
  <si>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</si>
  <si>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</si>
  <si>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</si>
  <si>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</si>
  <si>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</si>
  <si>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</si>
  <si>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</si>
  <si>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</si>
  <si>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</si>
  <si>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</si>
  <si>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</si>
  <si>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</si>
  <si>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</si>
  <si>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</si>
  <si>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</si>
  <si>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</si>
  <si>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</si>
  <si>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</si>
  <si>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</si>
  <si>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</si>
  <si>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</si>
  <si>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</si>
  <si>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</si>
  <si>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</si>
  <si>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</si>
  <si>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</si>
  <si>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</si>
  <si>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</si>
  <si>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</si>
  <si>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</si>
  <si>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</si>
  <si>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</si>
  <si>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</si>
  <si>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</si>
  <si>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</si>
  <si>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</si>
  <si>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</si>
  <si>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</si>
  <si>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</si>
  <si>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</si>
  <si>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</si>
  <si>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</si>
  <si>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</si>
  <si>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</si>
  <si>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</si>
  <si>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</si>
  <si>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</si>
  <si>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</si>
  <si>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</si>
  <si>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</si>
  <si>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</si>
  <si>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</si>
  <si>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</si>
  <si>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</si>
  <si>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</si>
  <si>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</si>
  <si>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</si>
  <si>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</si>
  <si>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</si>
  <si>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</si>
  <si>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</si>
  <si>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</si>
  <si>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</si>
  <si>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</si>
  <si>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</si>
  <si>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</si>
  <si>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</si>
  <si>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</si>
  <si>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</si>
  <si>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</si>
  <si>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</si>
  <si>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</si>
  <si>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</si>
  <si>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</si>
  <si>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</si>
  <si>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</si>
  <si>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</si>
  <si>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</si>
  <si>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</si>
  <si>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</si>
  <si>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</si>
  <si>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</si>
  <si>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</si>
  <si>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</si>
  <si>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</si>
  <si>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</si>
  <si>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</si>
  <si>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</si>
  <si>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</si>
  <si>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</si>
  <si>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</si>
  <si>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</si>
  <si>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</si>
  <si>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</si>
  <si>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</si>
  <si>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</si>
  <si>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</si>
  <si>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</si>
  <si>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</si>
  <si>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</si>
  <si>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</si>
  <si>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</si>
  <si>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</si>
  <si>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</si>
  <si>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</si>
  <si>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</si>
  <si>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</si>
  <si>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</si>
  <si>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</si>
  <si>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</si>
  <si>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</si>
  <si>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</si>
  <si>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</si>
  <si>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</si>
  <si>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</si>
  <si>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</si>
  <si>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</si>
  <si>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</si>
  <si>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</si>
  <si>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</si>
  <si>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</si>
  <si>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</si>
  <si>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</si>
  <si>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</si>
  <si>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</si>
  <si>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</si>
  <si>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</si>
  <si>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</si>
  <si>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</si>
  <si>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</si>
  <si>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</si>
  <si>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</si>
  <si>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</si>
  <si>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</si>
  <si>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</si>
  <si>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</si>
  <si>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</si>
  <si>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</si>
  <si>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</si>
  <si>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</si>
  <si>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</si>
  <si>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</si>
  <si>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</si>
  <si>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</si>
  <si>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</si>
  <si>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</si>
  <si>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</si>
  <si>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</si>
  <si>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</si>
  <si>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</si>
  <si>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</si>
  <si>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</si>
  <si>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</si>
  <si>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</si>
  <si>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</si>
  <si>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</si>
  <si>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</si>
  <si>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</si>
  <si>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</si>
  <si>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</si>
  <si>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</si>
  <si>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</si>
  <si>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</si>
  <si>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</si>
  <si>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</si>
  <si>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</si>
  <si>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</si>
  <si>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</si>
  <si>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</si>
  <si>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</si>
  <si>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</si>
  <si>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</si>
  <si>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</si>
  <si>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</si>
  <si>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</si>
  <si>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</si>
  <si>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</si>
  <si>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</si>
  <si>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</si>
  <si>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</si>
  <si>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</si>
  <si>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</si>
  <si>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</si>
  <si>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</si>
  <si>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</si>
  <si>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</si>
  <si>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</si>
  <si>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</si>
  <si>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</si>
  <si>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</si>
  <si>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</si>
  <si>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</si>
  <si>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</si>
  <si>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</si>
  <si>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</si>
  <si>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</si>
  <si>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</si>
  <si>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</si>
  <si>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</si>
  <si>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</si>
  <si>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</si>
  <si>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</si>
  <si>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</si>
  <si>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</si>
  <si>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</si>
  <si>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</si>
  <si>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</si>
  <si>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</si>
  <si>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</si>
  <si>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</si>
  <si>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</si>
  <si>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</si>
  <si>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</si>
  <si>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</si>
  <si>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</si>
  <si>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</si>
  <si>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</si>
  <si>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</si>
  <si>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</si>
  <si>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</si>
  <si>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</si>
  <si>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</si>
  <si>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</si>
  <si>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</si>
  <si>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</si>
  <si>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</si>
  <si>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</si>
  <si>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</si>
  <si>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</si>
  <si>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</si>
  <si>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</si>
  <si>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</si>
  <si>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</si>
  <si>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</si>
  <si>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</si>
  <si>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</si>
  <si>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</si>
  <si>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</si>
  <si>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</si>
  <si>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</si>
  <si>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</si>
  <si>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</si>
  <si>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</si>
  <si>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</si>
  <si>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</si>
  <si>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</si>
  <si>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</si>
  <si>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</si>
  <si>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</si>
  <si>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</si>
  <si>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</si>
  <si>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</si>
  <si>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</si>
  <si>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</si>
  <si>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</si>
  <si>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</si>
  <si>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</si>
  <si>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</si>
  <si>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</si>
  <si>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</si>
  <si>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</si>
  <si>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</si>
  <si>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</si>
  <si>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</si>
  <si>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</si>
  <si>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</si>
  <si>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</si>
  <si>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</si>
  <si>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</si>
  <si>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</si>
  <si>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</si>
  <si>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</si>
  <si>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</si>
  <si>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</si>
  <si>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</si>
  <si>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</si>
  <si>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</si>
  <si>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</si>
  <si>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</si>
  <si>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</si>
  <si>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</si>
  <si>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</si>
  <si>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</si>
  <si>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</si>
  <si>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</si>
  <si>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</si>
  <si>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</si>
  <si>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</si>
  <si>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</si>
  <si>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</si>
  <si>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</si>
  <si>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</si>
  <si>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</si>
  <si>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</si>
  <si>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</si>
  <si>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</si>
  <si>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</si>
  <si>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</si>
  <si>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</si>
  <si>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</si>
  <si>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</si>
  <si>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</si>
  <si>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</si>
  <si>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</si>
  <si>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</si>
  <si>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</si>
  <si>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</si>
  <si>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</si>
  <si>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</si>
  <si>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</si>
  <si>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</si>
  <si>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</si>
  <si>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</si>
  <si>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</si>
  <si>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</si>
  <si>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</si>
  <si>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</si>
  <si>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</si>
  <si>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</si>
  <si>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</si>
  <si>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</si>
  <si>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</si>
  <si>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</si>
  <si>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</si>
  <si>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</si>
  <si>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</si>
  <si>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</si>
  <si>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</si>
  <si>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</si>
  <si>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</si>
  <si>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</si>
  <si>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</si>
  <si>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</si>
  <si>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</si>
  <si>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</si>
  <si>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</si>
  <si>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</si>
  <si>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</si>
  <si>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</si>
  <si>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</si>
  <si>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</si>
  <si>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</si>
  <si>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</si>
  <si>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</si>
  <si>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</si>
  <si>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</si>
  <si>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</si>
  <si>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</si>
  <si>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</si>
  <si>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</si>
  <si>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</si>
  <si>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</si>
  <si>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</si>
  <si>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</si>
  <si>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</si>
  <si>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</si>
  <si>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</si>
  <si>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</si>
  <si>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</si>
  <si>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</si>
  <si>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</si>
  <si>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</si>
  <si>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</si>
  <si>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</si>
  <si>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</si>
  <si>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</si>
  <si>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</si>
  <si>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</si>
  <si>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</si>
  <si>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</si>
  <si>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</si>
  <si>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</si>
  <si>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</si>
  <si>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</si>
  <si>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</si>
  <si>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</si>
  <si>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</si>
  <si>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</si>
  <si>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</si>
  <si>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</si>
  <si>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</si>
  <si>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</si>
  <si>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</si>
  <si>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</si>
  <si>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</si>
  <si>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</si>
  <si>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</si>
  <si>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</si>
  <si>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</si>
  <si>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</si>
  <si>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</si>
  <si>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</si>
  <si>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</si>
  <si>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</si>
  <si>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</si>
  <si>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</si>
  <si>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</si>
  <si>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</si>
  <si>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</si>
  <si>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</si>
  <si>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</si>
  <si>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</si>
  <si>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</si>
  <si>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</si>
  <si>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</si>
  <si>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</si>
  <si>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</si>
  <si>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</si>
  <si>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</si>
  <si>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</si>
  <si>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</si>
  <si>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</si>
  <si>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</si>
  <si>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</si>
  <si>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</si>
  <si>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</si>
  <si>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</si>
  <si>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</si>
  <si>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</si>
  <si>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</si>
  <si>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</si>
  <si>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</si>
  <si>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</si>
  <si>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</si>
  <si>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</si>
  <si>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</si>
  <si>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</si>
  <si>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</si>
  <si>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</si>
  <si>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</si>
  <si>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</si>
  <si>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</si>
  <si>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</si>
  <si>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</si>
  <si>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</si>
  <si>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</si>
  <si>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</si>
  <si>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</si>
  <si>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</si>
  <si>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</si>
  <si>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</si>
  <si>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</si>
  <si>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</si>
  <si>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</si>
  <si>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</si>
  <si>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</si>
  <si>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</si>
  <si>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</si>
  <si>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</si>
  <si>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</si>
  <si>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</si>
  <si>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</si>
  <si>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</si>
  <si>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</si>
  <si>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</si>
  <si>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</si>
  <si>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</si>
  <si>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</si>
  <si>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</si>
  <si>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</si>
  <si>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</si>
  <si>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</si>
  <si>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</si>
  <si>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</si>
  <si>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</si>
  <si>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</si>
  <si>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</si>
  <si>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</si>
  <si>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</si>
  <si>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</si>
  <si>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</si>
  <si>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</si>
  <si>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</si>
  <si>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</si>
  <si>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</si>
  <si>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</si>
  <si>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</si>
  <si>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</si>
  <si>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</si>
  <si>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</si>
  <si>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</si>
  <si>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</si>
  <si>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</si>
  <si>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</si>
  <si>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</si>
  <si>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</si>
  <si>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</si>
  <si>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</si>
  <si>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</si>
  <si>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</si>
  <si>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</si>
  <si>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</si>
  <si>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</si>
  <si>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</si>
  <si>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</si>
  <si>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</si>
  <si>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</si>
  <si>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</si>
  <si>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</si>
  <si>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</si>
  <si>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</si>
  <si>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</si>
  <si>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</si>
  <si>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</si>
  <si>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</si>
  <si>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</si>
  <si>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</si>
  <si>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</si>
  <si>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</si>
  <si>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</si>
  <si>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</si>
  <si>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</si>
  <si>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</si>
  <si>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</si>
  <si>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</si>
  <si>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</si>
  <si>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</si>
  <si>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</si>
  <si>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</si>
  <si>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</si>
  <si>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</si>
  <si>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</si>
  <si>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</si>
  <si>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</si>
  <si>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</si>
  <si>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</si>
  <si>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</si>
  <si>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</si>
  <si>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</si>
  <si>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</si>
  <si>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</si>
  <si>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</si>
  <si>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</si>
  <si>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</si>
  <si>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</si>
  <si>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</si>
  <si>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</si>
  <si>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</si>
  <si>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</si>
  <si>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</si>
  <si>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</si>
  <si>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</si>
  <si>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</si>
  <si>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</si>
  <si>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</si>
  <si>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</si>
  <si>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</si>
  <si>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</si>
  <si>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</si>
  <si>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</si>
  <si>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</si>
  <si>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</si>
  <si>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</si>
  <si>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</si>
  <si>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</si>
  <si>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</si>
  <si>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</si>
  <si>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</si>
  <si>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</si>
  <si>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</si>
  <si>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</si>
  <si>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</si>
  <si>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</si>
  <si>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</si>
  <si>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</si>
  <si>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</si>
  <si>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</si>
  <si>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</si>
  <si>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</si>
  <si>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</si>
  <si>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</si>
  <si>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</si>
  <si>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</si>
  <si>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</si>
  <si>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</si>
  <si>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</si>
  <si>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</si>
  <si>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</si>
  <si>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</si>
  <si>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</si>
  <si>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</si>
  <si>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</si>
  <si>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</si>
  <si>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</si>
  <si>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</si>
  <si>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</si>
  <si>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</si>
  <si>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</si>
  <si>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</si>
  <si>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</si>
  <si>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</si>
  <si>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</si>
  <si>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</si>
  <si>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</si>
  <si>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</si>
  <si>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</si>
  <si>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</si>
  <si>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</si>
  <si>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</si>
  <si>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</si>
  <si>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</si>
  <si>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</si>
  <si>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</si>
  <si>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</si>
  <si>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</si>
  <si>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</si>
  <si>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</si>
  <si>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</si>
  <si>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</si>
  <si>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</si>
  <si>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</si>
  <si>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</si>
  <si>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</si>
  <si>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</si>
  <si>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</si>
  <si>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</si>
  <si>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</si>
  <si>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</si>
  <si>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</si>
  <si>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</si>
  <si>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</si>
  <si>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</si>
  <si>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</si>
  <si>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</si>
  <si>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</si>
  <si>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</si>
  <si>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</si>
  <si>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</si>
  <si>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</si>
  <si>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</si>
  <si>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</si>
  <si>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</si>
  <si>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</si>
  <si>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</si>
  <si>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</si>
  <si>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</si>
  <si>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</si>
  <si>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</si>
  <si>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</si>
  <si>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</si>
  <si>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</si>
  <si>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</si>
  <si>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</si>
  <si>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</si>
  <si>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</si>
  <si>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</si>
  <si>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</si>
  <si>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</si>
  <si>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</si>
  <si>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</si>
  <si>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</si>
  <si>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</si>
  <si>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</si>
  <si>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</si>
  <si>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</si>
  <si>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</si>
  <si>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</si>
  <si>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</si>
  <si>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</si>
  <si>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</si>
  <si>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</si>
  <si>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</si>
  <si>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</si>
  <si>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</si>
  <si>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</si>
  <si>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</si>
  <si>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</si>
  <si>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</si>
  <si>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</si>
  <si>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</si>
  <si>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</si>
  <si>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</si>
  <si>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</si>
  <si>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</si>
  <si>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</si>
  <si>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</si>
  <si>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</si>
  <si>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</si>
  <si>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</si>
  <si>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</si>
  <si>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</si>
  <si>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</si>
  <si>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</si>
  <si>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</si>
  <si>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</si>
  <si>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</si>
  <si>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</si>
  <si>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</si>
  <si>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</si>
  <si>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</si>
  <si>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</si>
  <si>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</si>
  <si>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</si>
  <si>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</si>
  <si>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</si>
  <si>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</si>
  <si>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</si>
  <si>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</si>
  <si>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</si>
  <si>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</si>
  <si>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</si>
  <si>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</si>
  <si>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</si>
  <si>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</si>
  <si>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</si>
  <si>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</si>
  <si>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</si>
  <si>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</si>
  <si>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</si>
  <si>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</si>
  <si>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</si>
  <si>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</si>
  <si>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</si>
  <si>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</si>
  <si>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</si>
  <si>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</si>
  <si>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</si>
  <si>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</si>
  <si>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</si>
  <si>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</si>
  <si>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</si>
  <si>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</si>
  <si>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</si>
  <si>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</si>
  <si>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</si>
  <si>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</si>
  <si>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</si>
  <si>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</si>
  <si>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</si>
  <si>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</si>
  <si>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</si>
  <si>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</si>
  <si>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</si>
  <si>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</si>
  <si>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</si>
  <si>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</si>
  <si>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</si>
  <si>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</si>
  <si>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</si>
  <si>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</si>
  <si>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</si>
  <si>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</si>
  <si>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</si>
  <si>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</si>
  <si>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</si>
  <si>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</si>
  <si>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</si>
  <si>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</si>
  <si>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</si>
  <si>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</si>
  <si>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</si>
  <si>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</si>
  <si>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</si>
  <si>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</si>
  <si>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</si>
  <si>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</si>
  <si>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</si>
  <si>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</si>
  <si>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</si>
  <si>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</si>
  <si>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</si>
  <si>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</si>
  <si>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</si>
  <si>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</si>
  <si>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</si>
  <si>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</si>
  <si>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</si>
  <si>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</si>
  <si>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</si>
  <si>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</si>
  <si>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</si>
  <si>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</si>
  <si>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</si>
  <si>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</si>
  <si>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</si>
  <si>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</si>
  <si>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</si>
  <si>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</si>
  <si>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</si>
  <si>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</si>
  <si>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</si>
  <si>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</si>
  <si>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</si>
  <si>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</si>
  <si>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</si>
  <si>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</si>
  <si>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</si>
  <si>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</si>
  <si>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</si>
  <si>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</si>
  <si>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</si>
  <si>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</si>
  <si>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</si>
  <si>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</si>
  <si>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</si>
  <si>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</si>
  <si>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</si>
  <si>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</si>
  <si>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</si>
  <si>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</si>
  <si>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</si>
  <si>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</si>
  <si>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</si>
  <si>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</si>
  <si>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</si>
  <si>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</si>
  <si>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</si>
  <si>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</si>
  <si>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</si>
  <si>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</si>
  <si>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</si>
  <si>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</si>
  <si>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</si>
  <si>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</si>
  <si>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</si>
  <si>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</si>
  <si>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</si>
  <si>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</si>
  <si>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</si>
  <si>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</si>
  <si>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</si>
  <si>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</si>
  <si>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</si>
  <si>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</si>
  <si>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</si>
  <si>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</si>
  <si>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</si>
  <si>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</si>
  <si>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</si>
  <si>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</si>
  <si>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</si>
  <si>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</si>
  <si>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</si>
  <si>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</si>
  <si>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</si>
  <si>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</si>
  <si>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</si>
  <si>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</si>
  <si>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</si>
  <si>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</si>
  <si>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</si>
  <si>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</si>
  <si>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</si>
  <si>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</si>
  <si>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</si>
  <si>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</si>
  <si>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</si>
  <si>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</si>
  <si>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</si>
  <si>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</si>
  <si>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</si>
  <si>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</si>
  <si>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</si>
  <si>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</si>
  <si>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</si>
  <si>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</si>
  <si>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</si>
  <si>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</si>
  <si>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</si>
  <si>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</si>
  <si>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</si>
  <si>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</si>
  <si>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</si>
  <si>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</si>
  <si>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</si>
  <si>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</si>
  <si>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</si>
  <si>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</si>
  <si>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</si>
  <si>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</si>
  <si>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</si>
  <si>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</si>
  <si>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</si>
  <si>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</si>
  <si>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</si>
  <si>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</si>
  <si>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</si>
  <si>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</si>
  <si>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</si>
  <si>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</si>
  <si>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</si>
  <si>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</si>
  <si>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</si>
  <si>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</si>
  <si>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</si>
  <si>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</si>
  <si>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</si>
  <si>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</si>
  <si>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</si>
  <si>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</si>
  <si>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</si>
  <si>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</si>
  <si>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</si>
  <si>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</si>
  <si>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</si>
  <si>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</si>
  <si>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</si>
  <si>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</si>
  <si>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</si>
  <si>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</si>
  <si>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</si>
  <si>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</si>
  <si>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</si>
  <si>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</si>
  <si>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</si>
  <si>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</si>
  <si>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</si>
  <si>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</si>
  <si>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</si>
  <si>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</si>
  <si>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</si>
  <si>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</si>
  <si>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</si>
  <si>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</si>
  <si>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</si>
  <si>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</si>
  <si>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</si>
  <si>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</si>
  <si>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</si>
  <si>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</si>
  <si>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</si>
  <si>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</si>
  <si>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</si>
  <si>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</si>
  <si>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</si>
  <si>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</si>
  <si>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</si>
  <si>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</si>
  <si>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</si>
  <si>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</si>
  <si>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</si>
  <si>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</si>
  <si>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</si>
  <si>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</si>
  <si>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</si>
  <si>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</si>
  <si>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</si>
  <si>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</si>
  <si>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</si>
  <si>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</si>
  <si>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</si>
  <si>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</si>
  <si>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</si>
  <si>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</si>
  <si>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</si>
  <si>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</si>
  <si>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</si>
  <si>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</si>
  <si>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</si>
  <si>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</si>
  <si>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</si>
  <si>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</si>
  <si>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</si>
  <si>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</si>
  <si>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</si>
  <si>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</si>
  <si>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</si>
  <si>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</si>
  <si>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</si>
  <si>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</si>
  <si>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</si>
  <si>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</si>
  <si>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</si>
  <si>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</si>
  <si>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</si>
  <si>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</si>
  <si>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</si>
  <si>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</si>
  <si>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</si>
  <si>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</si>
  <si>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</si>
  <si>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</si>
  <si>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</si>
  <si>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</si>
  <si>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</si>
  <si>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</si>
  <si>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</si>
  <si>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</si>
  <si>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</si>
  <si>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</si>
  <si>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</si>
  <si>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</si>
  <si>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</si>
  <si>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</si>
  <si>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</si>
  <si>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</si>
  <si>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</si>
  <si>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</si>
  <si>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</si>
  <si>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</si>
  <si>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</si>
  <si>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</si>
  <si>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</si>
  <si>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</si>
  <si>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</si>
  <si>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</si>
  <si>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</si>
  <si>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</si>
  <si>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</si>
  <si>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</si>
  <si>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</si>
  <si>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</si>
  <si>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</si>
  <si>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</si>
  <si>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</si>
  <si>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</si>
  <si>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</si>
  <si>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</si>
  <si>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</si>
  <si>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</si>
  <si>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</si>
  <si>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</si>
  <si>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</si>
  <si>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</si>
  <si>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</si>
  <si>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</si>
  <si>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</si>
  <si>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</si>
  <si>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</si>
  <si>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</si>
  <si>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</si>
  <si>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</si>
  <si>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</si>
  <si>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</si>
  <si>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</si>
  <si>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</si>
  <si>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</si>
  <si>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</si>
  <si>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</si>
  <si>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</si>
  <si>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</si>
  <si>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</si>
  <si>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</si>
  <si>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</si>
  <si>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</si>
  <si>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</si>
  <si>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</si>
  <si>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</si>
  <si>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</si>
  <si>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</si>
  <si>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</si>
  <si>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</si>
  <si>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</si>
  <si>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</si>
  <si>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</si>
  <si>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</si>
  <si>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</si>
  <si>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</si>
  <si>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</si>
  <si>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</si>
  <si>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</si>
  <si>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</si>
  <si>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</si>
  <si>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</si>
  <si>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</si>
  <si>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</si>
  <si>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</si>
  <si>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</si>
  <si>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</si>
  <si>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</si>
  <si>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</si>
  <si>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</si>
  <si>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</si>
  <si>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</si>
  <si>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</si>
  <si>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</si>
  <si>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</si>
  <si>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</si>
  <si>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</si>
  <si>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</si>
  <si>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</si>
  <si>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</si>
  <si>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</si>
  <si>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</si>
  <si>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</si>
  <si>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</si>
  <si>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</si>
  <si>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</si>
  <si>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</si>
  <si>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</si>
  <si>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</si>
  <si>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</si>
  <si>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</si>
  <si>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</si>
  <si>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</si>
  <si>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</si>
  <si>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</si>
  <si>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</si>
  <si>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</si>
  <si>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</si>
  <si>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</si>
  <si>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</si>
  <si>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</si>
  <si>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</si>
  <si>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</si>
  <si>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</si>
  <si>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</si>
  <si>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</si>
  <si>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</si>
  <si>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</si>
  <si>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</si>
  <si>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</si>
  <si>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</si>
  <si>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</si>
  <si>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</si>
  <si>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</si>
  <si>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</si>
  <si>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</si>
  <si>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</si>
  <si>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</si>
  <si>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</si>
  <si>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</si>
  <si>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</si>
  <si>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</si>
  <si>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</si>
  <si>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</si>
  <si>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</si>
  <si>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</si>
  <si>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</si>
  <si>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</si>
  <si>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</si>
  <si>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</si>
  <si>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</si>
  <si>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</si>
  <si>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</si>
  <si>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</si>
  <si>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</si>
  <si>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</si>
  <si>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</si>
  <si>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</si>
  <si>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</si>
  <si>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</si>
  <si>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</si>
  <si>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</si>
  <si>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</si>
  <si>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</si>
  <si>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</si>
  <si>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</si>
  <si>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</si>
  <si>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</si>
  <si>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</si>
  <si>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</si>
  <si>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</si>
  <si>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</si>
  <si>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</si>
  <si>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</si>
  <si>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</si>
  <si>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</si>
  <si>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</si>
  <si>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</si>
  <si>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</si>
  <si>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</si>
  <si>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</si>
  <si>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</si>
  <si>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</si>
  <si>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</si>
  <si>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</si>
  <si>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</si>
  <si>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</si>
  <si>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</si>
  <si>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</si>
  <si>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</si>
  <si>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</si>
  <si>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</si>
  <si>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</si>
  <si>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</si>
  <si>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</si>
  <si>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</si>
  <si>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</si>
  <si>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</si>
  <si>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</si>
  <si>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</si>
  <si>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</si>
  <si>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</si>
  <si>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</si>
  <si>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</si>
  <si>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</si>
  <si>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</si>
  <si>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</si>
  <si>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</si>
  <si>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</si>
  <si>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</si>
  <si>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</si>
  <si>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</si>
  <si>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</si>
  <si>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</si>
  <si>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</si>
  <si>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</si>
  <si>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</si>
  <si>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</si>
  <si>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</si>
  <si>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</si>
  <si>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</si>
  <si>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</si>
  <si>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</si>
  <si>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</si>
  <si>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</si>
  <si>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</si>
  <si>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</si>
  <si>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</si>
  <si>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</si>
  <si>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</si>
  <si>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</si>
  <si>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</si>
  <si>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</si>
  <si>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</si>
  <si>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</si>
  <si>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</si>
  <si>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</si>
  <si>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</si>
  <si>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</si>
  <si>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</si>
  <si>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</si>
  <si>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</si>
  <si>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</si>
  <si>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</si>
  <si>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</si>
  <si>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</si>
  <si>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</si>
  <si>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</si>
  <si>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</si>
  <si>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</si>
  <si>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</si>
  <si>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</si>
  <si>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</si>
  <si>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</si>
  <si>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</si>
  <si>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</si>
  <si>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</si>
  <si>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</si>
  <si>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</si>
  <si>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</si>
  <si>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</si>
  <si>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</si>
  <si>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</si>
  <si>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</si>
  <si>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</si>
  <si>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</si>
  <si>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</si>
  <si>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</si>
  <si>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</si>
  <si>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</si>
  <si>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</si>
  <si>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</si>
  <si>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</si>
  <si>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</si>
  <si>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</si>
  <si>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</si>
  <si>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</si>
  <si>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</si>
  <si>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</si>
  <si>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</si>
  <si>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</si>
  <si>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</si>
  <si>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</si>
  <si>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</si>
  <si>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</si>
  <si>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</si>
  <si>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</si>
  <si>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</si>
  <si>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</si>
  <si>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</si>
  <si>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</si>
  <si>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</si>
  <si>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</si>
  <si>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</si>
  <si>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</si>
  <si>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</si>
  <si>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</si>
  <si>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</si>
  <si>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</si>
  <si>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</si>
  <si>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</si>
  <si>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</si>
  <si>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</si>
  <si>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</si>
  <si>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</si>
  <si>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</si>
  <si>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</si>
  <si>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</si>
  <si>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</si>
  <si>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</si>
  <si>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</si>
  <si>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</si>
  <si>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</si>
  <si>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</si>
  <si>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</si>
  <si>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</si>
  <si>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</si>
  <si>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</si>
  <si>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</si>
  <si>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</si>
  <si>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</si>
  <si>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</si>
  <si>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</si>
  <si>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</si>
  <si>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</si>
  <si>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</si>
  <si>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</si>
  <si>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</si>
  <si>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</si>
  <si>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</si>
  <si>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</si>
  <si>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</si>
  <si>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</si>
  <si>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</si>
  <si>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</si>
  <si>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</si>
  <si>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</si>
  <si>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</si>
  <si>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</si>
  <si>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</si>
  <si>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</si>
  <si>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</si>
  <si>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</si>
  <si>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</si>
  <si>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</si>
  <si>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</si>
  <si>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</si>
  <si>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</si>
  <si>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</si>
  <si>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</si>
  <si>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</si>
  <si>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</si>
  <si>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</si>
  <si>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</si>
  <si>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</si>
  <si>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</si>
  <si>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</si>
  <si>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</si>
  <si>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</si>
  <si>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</si>
  <si>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</si>
  <si>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</si>
  <si>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</si>
  <si>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</si>
  <si>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</si>
  <si>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</si>
  <si>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</si>
  <si>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</si>
  <si>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</si>
  <si>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</si>
  <si>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</si>
  <si>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</si>
  <si>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</si>
  <si>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</si>
  <si>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</si>
  <si>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</si>
  <si>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</si>
  <si>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</si>
  <si>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</si>
  <si>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</si>
  <si>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</si>
  <si>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</si>
  <si>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</si>
  <si>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</si>
  <si>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</si>
  <si>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</si>
  <si>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</si>
  <si>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</si>
  <si>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</si>
  <si>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</si>
  <si>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</si>
  <si>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</si>
  <si>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</si>
  <si>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</si>
  <si>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</si>
  <si>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</si>
  <si>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</si>
  <si>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</si>
  <si>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</si>
  <si>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</si>
  <si>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</si>
  <si>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</si>
  <si>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</si>
  <si>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</si>
  <si>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</si>
  <si>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</si>
  <si>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</si>
  <si>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</si>
  <si>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</si>
  <si>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</si>
  <si>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</si>
  <si>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</si>
  <si>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</si>
  <si>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</si>
  <si>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</si>
  <si>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</si>
  <si>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</si>
  <si>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</si>
  <si>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</si>
  <si>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</si>
  <si>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</si>
  <si>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</si>
  <si>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</si>
  <si>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</si>
  <si>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</si>
  <si>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</si>
  <si>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</si>
  <si>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</si>
  <si>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</si>
  <si>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</si>
  <si>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</si>
  <si>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</si>
  <si>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</si>
  <si>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</si>
  <si>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</si>
  <si>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</si>
  <si>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</si>
  <si>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</si>
  <si>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</si>
  <si>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</si>
  <si>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</si>
  <si>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</si>
  <si>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</si>
  <si>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</si>
  <si>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</si>
  <si>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</si>
  <si>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</si>
  <si>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</si>
  <si>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</si>
  <si>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</si>
  <si>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</si>
  <si>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</si>
  <si>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</si>
  <si>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</si>
  <si>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</si>
  <si>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</si>
  <si>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</si>
  <si>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</si>
  <si>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</si>
  <si>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</si>
  <si>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</si>
  <si>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</si>
  <si>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</si>
  <si>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</si>
  <si>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</si>
  <si>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</si>
  <si>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</si>
  <si>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</si>
  <si>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</si>
  <si>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</si>
  <si>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</si>
  <si>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</si>
  <si>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</si>
  <si>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</si>
  <si>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</si>
  <si>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</si>
  <si>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</si>
  <si>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</si>
  <si>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</si>
  <si>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</si>
  <si>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</si>
  <si>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</si>
  <si>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</si>
  <si>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</si>
  <si>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</si>
  <si>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</si>
  <si>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</si>
  <si>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</si>
  <si>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</si>
  <si>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</si>
  <si>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</si>
  <si>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</si>
  <si>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</si>
  <si>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</si>
  <si>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</si>
  <si>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</si>
  <si>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</si>
  <si>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</si>
  <si>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</si>
  <si>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</si>
  <si>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</si>
  <si>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</si>
  <si>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</si>
  <si>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</si>
  <si>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</si>
  <si>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</si>
  <si>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</si>
  <si>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</si>
  <si>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</si>
  <si>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</si>
  <si>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</si>
  <si>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</si>
  <si>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</si>
  <si>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</si>
  <si>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</si>
  <si>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</si>
  <si>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</si>
  <si>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</si>
  <si>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</si>
  <si>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</si>
  <si>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</si>
  <si>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</si>
  <si>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</si>
  <si>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</si>
  <si>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</si>
  <si>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</si>
  <si>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</si>
  <si>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</si>
  <si>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</si>
  <si>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</si>
  <si>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</si>
  <si>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</si>
  <si>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</si>
  <si>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</si>
  <si>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</si>
  <si>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</si>
  <si>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</si>
  <si>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</si>
  <si>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</si>
  <si>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</si>
  <si>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</si>
  <si>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</si>
  <si>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</si>
  <si>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</si>
  <si>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</si>
  <si>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</si>
  <si>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</si>
  <si>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</si>
  <si>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</si>
  <si>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</si>
  <si>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</si>
  <si>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</si>
  <si>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</si>
  <si>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</si>
  <si>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</si>
  <si>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</si>
  <si>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</si>
  <si>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</si>
  <si>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</si>
  <si>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</si>
  <si>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</si>
  <si>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</si>
  <si>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</si>
  <si>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</si>
  <si>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</si>
  <si>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</si>
  <si>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</si>
  <si>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</si>
  <si>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</si>
  <si>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</si>
  <si>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</si>
  <si>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</si>
  <si>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</si>
  <si>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</si>
  <si>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</si>
  <si>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</si>
  <si>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</si>
  <si>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</si>
  <si>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</si>
  <si>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</si>
  <si>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</si>
  <si>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</si>
  <si>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</si>
  <si>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</si>
  <si>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</si>
  <si>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</si>
  <si>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</si>
  <si>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</si>
  <si>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</si>
  <si>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</si>
  <si>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</si>
  <si>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</si>
  <si>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</si>
  <si>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</si>
  <si>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</si>
  <si>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</si>
  <si>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</si>
  <si>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</si>
  <si>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</si>
  <si>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</si>
  <si>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</si>
  <si>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</si>
  <si>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</si>
  <si>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</si>
  <si>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</si>
  <si>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</si>
  <si>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</si>
  <si>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</si>
  <si>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</si>
  <si>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</si>
  <si>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</si>
  <si>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</si>
  <si>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</si>
  <si>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</si>
  <si>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</si>
  <si>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</si>
  <si>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</si>
  <si>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</si>
  <si>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</si>
  <si>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</si>
  <si>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</si>
  <si>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</si>
  <si>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</si>
  <si>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</si>
  <si>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</si>
  <si>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</si>
  <si>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</si>
  <si>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</si>
  <si>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</si>
  <si>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</si>
  <si>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</si>
  <si>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</si>
  <si>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</si>
  <si>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</si>
  <si>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</si>
  <si>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</si>
  <si>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</si>
  <si>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</si>
  <si>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</si>
  <si>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</si>
  <si>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</si>
  <si>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</si>
  <si>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</si>
  <si>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</si>
  <si>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</si>
  <si>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</si>
  <si>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</si>
  <si>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</si>
  <si>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</si>
  <si>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</si>
  <si>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</si>
  <si>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</si>
  <si>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</si>
  <si>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</si>
  <si>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</si>
  <si>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</si>
  <si>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</si>
  <si>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</si>
  <si>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</si>
  <si>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</si>
  <si>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</si>
  <si>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</si>
  <si>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</si>
  <si>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</si>
  <si>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</si>
  <si>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</si>
  <si>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</si>
  <si>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</si>
  <si>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</si>
  <si>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</si>
  <si>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</si>
  <si>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</si>
  <si>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</si>
  <si>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</si>
  <si>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</si>
  <si>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</si>
  <si>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</si>
  <si>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</si>
  <si>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</si>
  <si>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</si>
  <si>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</si>
  <si>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</si>
  <si>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</si>
  <si>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</si>
  <si>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</si>
  <si>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</si>
  <si>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</si>
  <si>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</si>
  <si>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</si>
  <si>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</si>
  <si>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</si>
  <si>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</si>
  <si>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</si>
  <si>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</si>
  <si>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</si>
  <si>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</si>
  <si>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</si>
  <si>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</si>
  <si>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</si>
  <si>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</si>
  <si>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</si>
  <si>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</si>
  <si>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</si>
  <si>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</si>
  <si>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</si>
  <si>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</si>
  <si>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</si>
  <si>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</si>
  <si>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</si>
  <si>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</si>
  <si>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</si>
  <si>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</si>
  <si>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</si>
  <si>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</si>
  <si>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</si>
  <si>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</si>
  <si>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</si>
  <si>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</si>
  <si>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</si>
  <si>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</si>
  <si>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</si>
  <si>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</si>
  <si>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</si>
  <si>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</si>
  <si>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</si>
  <si>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</si>
  <si>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</si>
  <si>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</si>
  <si>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</si>
  <si>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</si>
  <si>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</si>
  <si>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</si>
  <si>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</si>
  <si>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</si>
  <si>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</si>
  <si>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</si>
  <si>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</si>
  <si>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</si>
  <si>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</si>
  <si>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</si>
  <si>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</si>
  <si>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</si>
  <si>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</si>
  <si>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</si>
  <si>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</si>
  <si>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</si>
  <si>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</si>
  <si>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</si>
  <si>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</si>
  <si>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</si>
  <si>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</si>
  <si>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</si>
  <si>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</si>
  <si>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</si>
  <si>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</si>
  <si>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</si>
  <si>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</si>
  <si>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</si>
  <si>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</si>
  <si>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</si>
  <si>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</si>
  <si>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</si>
  <si>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</si>
  <si>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</si>
  <si>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</si>
  <si>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</si>
  <si>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</si>
  <si>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</si>
  <si>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</si>
  <si>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</si>
  <si>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</si>
  <si>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</si>
  <si>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</si>
  <si>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</si>
  <si>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</si>
  <si>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</si>
  <si>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</si>
  <si>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</si>
  <si>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</si>
  <si>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</si>
  <si>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</si>
  <si>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</si>
  <si>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</si>
  <si>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</si>
  <si>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</si>
  <si>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</si>
  <si>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</si>
  <si>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</si>
  <si>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</si>
  <si>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</si>
  <si>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</si>
  <si>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</si>
  <si>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</si>
  <si>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</si>
  <si>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</si>
  <si>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</si>
  <si>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</si>
  <si>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</si>
  <si>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</si>
  <si>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</si>
  <si>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</si>
  <si>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</si>
  <si>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</si>
  <si>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</si>
  <si>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</si>
  <si>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</si>
  <si>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</si>
  <si>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</si>
  <si>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</si>
  <si>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</si>
  <si>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</si>
  <si>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</si>
  <si>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</si>
  <si>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</si>
  <si>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</si>
  <si>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</si>
  <si>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</si>
  <si>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</si>
  <si>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</si>
  <si>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</si>
  <si>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</si>
  <si>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</si>
  <si>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</si>
  <si>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</si>
  <si>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</si>
  <si>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</si>
  <si>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</si>
  <si>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</si>
  <si>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</si>
  <si>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</si>
  <si>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</si>
  <si>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</si>
  <si>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</si>
  <si>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</si>
  <si>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</si>
  <si>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</si>
  <si>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</si>
  <si>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</si>
  <si>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</si>
  <si>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</si>
  <si>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</si>
  <si>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</si>
  <si>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</si>
  <si>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</si>
  <si>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</si>
  <si>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</si>
  <si>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</si>
  <si>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</si>
  <si>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</si>
  <si>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</si>
  <si>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</si>
  <si>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</si>
  <si>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</si>
  <si>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</si>
  <si>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</si>
  <si>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</si>
  <si>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</si>
  <si>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</si>
  <si>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</si>
  <si>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</si>
  <si>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</si>
  <si>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</si>
  <si>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</si>
  <si>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</si>
  <si>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</si>
  <si>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</si>
  <si>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</si>
  <si>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</si>
  <si>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</si>
  <si>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</si>
  <si>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</si>
  <si>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</si>
  <si>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</si>
  <si>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</si>
  <si>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</si>
  <si>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</si>
  <si>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</si>
  <si>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</si>
  <si>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</si>
  <si>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</si>
  <si>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</si>
  <si>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</si>
  <si>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</si>
  <si>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</si>
  <si>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</si>
  <si>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</si>
  <si>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</si>
  <si>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</si>
  <si>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</si>
  <si>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</si>
  <si>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</si>
  <si>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</si>
  <si>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</si>
  <si>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</si>
  <si>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</si>
  <si>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</si>
  <si>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</si>
  <si>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</si>
  <si>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</si>
  <si>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</si>
  <si>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</si>
  <si>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</si>
  <si>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</si>
  <si>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</si>
  <si>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</si>
  <si>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</si>
  <si>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</si>
  <si>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</si>
  <si>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</si>
  <si>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</si>
  <si>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</si>
  <si>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</si>
  <si>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</si>
  <si>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</si>
  <si>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</si>
  <si>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</si>
  <si>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</si>
  <si>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</si>
  <si>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</si>
  <si>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</si>
  <si>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</si>
  <si>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</si>
  <si>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</si>
  <si>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</si>
  <si>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</si>
  <si>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</si>
  <si>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</si>
  <si>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</si>
  <si>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</si>
  <si>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</si>
  <si>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</si>
  <si>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</si>
  <si>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</si>
  <si>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</si>
  <si>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</si>
  <si>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</si>
  <si>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</si>
  <si>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</si>
  <si>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</si>
  <si>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</si>
  <si>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</si>
  <si>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</si>
  <si>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</si>
  <si>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</si>
  <si>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</si>
  <si>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</si>
  <si>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</si>
  <si>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</si>
  <si>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</si>
  <si>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</si>
  <si>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</si>
  <si>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</si>
  <si>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</si>
  <si>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</si>
  <si>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</si>
  <si>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</si>
  <si>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</si>
  <si>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</si>
  <si>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</si>
  <si>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</si>
  <si>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</si>
  <si>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</si>
  <si>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</si>
  <si>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</si>
  <si>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</si>
  <si>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</si>
  <si>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</si>
  <si>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</si>
  <si>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</si>
  <si>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</si>
  <si>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</si>
  <si>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</si>
  <si>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</si>
  <si>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</si>
  <si>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</si>
  <si>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</si>
  <si>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</si>
  <si>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</si>
  <si>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</si>
  <si>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</si>
  <si>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</si>
  <si>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</si>
  <si>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</si>
  <si>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</si>
  <si>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</si>
  <si>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</si>
  <si>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</si>
  <si>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</si>
  <si>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</si>
  <si>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</si>
  <si>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</si>
  <si>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</si>
  <si>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</si>
  <si>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</si>
  <si>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</si>
  <si>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</si>
  <si>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</si>
  <si>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</si>
  <si>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</si>
  <si>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</si>
  <si>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</si>
  <si>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</si>
  <si>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</si>
  <si>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</si>
  <si>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</si>
  <si>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</si>
  <si>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</si>
  <si>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</si>
  <si>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</si>
  <si>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</si>
  <si>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</si>
  <si>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</si>
  <si>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</si>
  <si>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</si>
  <si>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</si>
  <si>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</si>
  <si>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</si>
  <si>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</si>
  <si>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</si>
  <si>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</si>
  <si>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</si>
  <si>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</si>
  <si>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</si>
  <si>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</si>
  <si>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</si>
  <si>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</si>
  <si>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</si>
  <si>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</si>
  <si>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</si>
  <si>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</si>
  <si>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</si>
  <si>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</si>
  <si>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</si>
  <si>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</si>
  <si>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</si>
  <si>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</si>
  <si>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</si>
  <si>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</si>
  <si>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</si>
  <si>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</si>
  <si>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</si>
  <si>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</si>
  <si>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</si>
  <si>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</si>
  <si>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</si>
  <si>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</si>
  <si>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</si>
  <si>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</si>
  <si>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</si>
  <si>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</si>
  <si>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</si>
  <si>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</si>
  <si>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</si>
  <si>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</si>
  <si>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</si>
  <si>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</si>
  <si>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</si>
  <si>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</si>
  <si>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</si>
  <si>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</si>
  <si>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</si>
  <si>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</si>
  <si>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</si>
  <si>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</si>
  <si>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</si>
  <si>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</si>
  <si>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</si>
  <si>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</si>
  <si>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</si>
  <si>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</si>
  <si>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</si>
  <si>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</si>
  <si>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</si>
  <si>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</si>
  <si>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</si>
  <si>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</si>
  <si>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</si>
  <si>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</si>
  <si>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</si>
  <si>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</si>
  <si>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</si>
  <si>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</si>
  <si>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</si>
  <si>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</si>
  <si>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</si>
  <si>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</si>
  <si>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</si>
  <si>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</si>
  <si>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</si>
  <si>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</si>
  <si>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</si>
  <si>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</si>
  <si>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</si>
  <si>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</si>
  <si>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</si>
  <si>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</si>
  <si>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</si>
  <si>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</si>
  <si>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</si>
  <si>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</si>
  <si>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</si>
  <si>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</si>
  <si>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</si>
  <si>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</si>
  <si>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</si>
  <si>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</si>
  <si>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</si>
  <si>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</si>
  <si>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</si>
  <si>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</si>
  <si>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</si>
  <si>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</si>
  <si>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</si>
  <si>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</si>
  <si>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</si>
  <si>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</si>
  <si>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</si>
  <si>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</si>
  <si>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</si>
  <si>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</si>
  <si>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</si>
  <si>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</si>
  <si>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</si>
  <si>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</si>
  <si>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</si>
  <si>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</si>
  <si>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</si>
  <si>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</si>
  <si>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</si>
  <si>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</si>
  <si>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</si>
  <si>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</si>
  <si>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</si>
  <si>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</si>
  <si>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</si>
  <si>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</si>
  <si>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</si>
  <si>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</si>
  <si>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</si>
  <si>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</si>
  <si>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</si>
  <si>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</si>
  <si>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</si>
  <si>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</si>
  <si>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</si>
  <si>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</si>
  <si>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</si>
  <si>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</si>
  <si>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</si>
  <si>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</si>
  <si>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</si>
  <si>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</si>
  <si>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</si>
  <si>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</si>
  <si>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</si>
  <si>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</si>
  <si>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</si>
  <si>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</si>
  <si>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</si>
  <si>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</si>
  <si>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</si>
  <si>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</si>
  <si>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</si>
  <si>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</si>
  <si>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</si>
  <si>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</si>
  <si>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</si>
  <si>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</si>
  <si>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</si>
  <si>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</si>
  <si>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</si>
  <si>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</si>
  <si>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</si>
  <si>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</si>
  <si>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</si>
  <si>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</si>
  <si>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</si>
  <si>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</si>
  <si>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</si>
  <si>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</si>
  <si>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</si>
  <si>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</si>
  <si>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</si>
  <si>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</si>
  <si>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</si>
  <si>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</si>
  <si>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</si>
  <si>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</si>
  <si>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</si>
  <si>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</si>
  <si>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</si>
  <si>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</si>
  <si>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</si>
  <si>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</si>
  <si>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</si>
  <si>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</si>
  <si>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</si>
  <si>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</si>
  <si>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</si>
  <si>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</si>
  <si>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</si>
  <si>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</si>
  <si>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</si>
  <si>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</si>
  <si>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</si>
  <si>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</si>
  <si>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</si>
  <si>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</si>
  <si>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</si>
  <si>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</si>
  <si>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</si>
  <si>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</si>
  <si>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</si>
  <si>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</si>
  <si>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</si>
  <si>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</si>
  <si>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</si>
  <si>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</si>
  <si>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</si>
  <si>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</si>
  <si>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</si>
  <si>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</si>
  <si>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</si>
  <si>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</si>
  <si>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</si>
  <si>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</si>
  <si>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</si>
  <si>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</si>
  <si>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</si>
  <si>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</si>
  <si>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</si>
  <si>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</si>
  <si>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</si>
  <si>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</si>
  <si>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</si>
  <si>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</si>
  <si>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</si>
  <si>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</si>
  <si>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</si>
  <si>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</si>
  <si>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</si>
  <si>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</si>
  <si>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</si>
  <si>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</si>
  <si>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</si>
  <si>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</si>
  <si>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</si>
  <si>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</si>
  <si>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</si>
  <si>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</si>
  <si>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</si>
  <si>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</si>
  <si>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</si>
  <si>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</si>
  <si>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</si>
  <si>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</si>
  <si>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</si>
  <si>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</si>
  <si>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</si>
  <si>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</si>
  <si>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</si>
  <si>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</si>
  <si>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</si>
  <si>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</si>
  <si>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</si>
  <si>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</si>
  <si>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</si>
  <si>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</si>
  <si>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</si>
  <si>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</si>
  <si>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</si>
  <si>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</si>
  <si>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</si>
  <si>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</si>
  <si>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</si>
  <si>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</si>
  <si>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</si>
  <si>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</si>
  <si>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</si>
  <si>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</si>
  <si>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</si>
  <si>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</si>
  <si>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</si>
  <si>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</si>
  <si>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</si>
  <si>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</si>
  <si>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</si>
  <si>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</si>
  <si>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</si>
  <si>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</si>
  <si>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</si>
  <si>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</si>
  <si>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</si>
  <si>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</si>
  <si>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</si>
  <si>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</si>
  <si>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</si>
  <si>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</si>
  <si>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</si>
  <si>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</si>
  <si>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</si>
  <si>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</si>
  <si>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</si>
  <si>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</si>
  <si>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</si>
  <si>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</si>
  <si>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</si>
  <si>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</si>
  <si>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</si>
  <si>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</si>
  <si>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</si>
  <si>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</si>
  <si>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</si>
  <si>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</si>
  <si>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</si>
  <si>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</si>
  <si>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</si>
  <si>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</si>
  <si>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</si>
  <si>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</si>
  <si>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</si>
  <si>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</si>
  <si>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</si>
  <si>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</si>
  <si>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</si>
  <si>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</si>
  <si>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</si>
  <si>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</si>
  <si>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</si>
  <si>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</si>
  <si>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</si>
  <si>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</si>
  <si>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</si>
  <si>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</si>
  <si>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</si>
  <si>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</si>
  <si>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</si>
  <si>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</si>
  <si>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</si>
  <si>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</si>
  <si>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</si>
  <si>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</si>
  <si>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</si>
  <si>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</si>
  <si>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</si>
  <si>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</si>
  <si>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</si>
  <si>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</si>
  <si>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</si>
  <si>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</si>
  <si>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</si>
  <si>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</si>
  <si>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</si>
  <si>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</si>
  <si>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</si>
  <si>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</si>
  <si>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</si>
  <si>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</si>
  <si>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</si>
  <si>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</si>
  <si>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</si>
  <si>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</si>
  <si>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</si>
  <si>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</si>
  <si>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</si>
  <si>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</si>
  <si>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</si>
  <si>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</si>
  <si>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</si>
  <si>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</si>
  <si>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</si>
  <si>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</si>
  <si>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</si>
  <si>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</si>
  <si>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</si>
  <si>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</si>
  <si>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</si>
  <si>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</si>
  <si>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</si>
  <si>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</si>
  <si>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</si>
  <si>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</si>
  <si>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</si>
  <si>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</si>
  <si>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</si>
  <si>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</si>
  <si>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</si>
  <si>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</si>
  <si>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</si>
  <si>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</si>
  <si>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</si>
  <si>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</si>
  <si>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</si>
  <si>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</si>
  <si>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</si>
  <si>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</si>
  <si>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</si>
  <si>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</si>
  <si>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</si>
  <si>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</si>
  <si>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</si>
  <si>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</si>
  <si>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</si>
  <si>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</si>
  <si>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</si>
  <si>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</si>
  <si>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</si>
  <si>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</si>
  <si>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</si>
  <si>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</si>
  <si>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</si>
  <si>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</si>
  <si>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</si>
  <si>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</si>
  <si>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</si>
  <si>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</si>
  <si>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</si>
  <si>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</si>
  <si>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</si>
  <si>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</si>
  <si>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</si>
  <si>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</si>
  <si>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</si>
  <si>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</si>
  <si>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</si>
  <si>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</si>
  <si>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</si>
  <si>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</si>
  <si>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</si>
  <si>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</si>
  <si>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</si>
  <si>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</si>
  <si>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</si>
  <si>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</si>
  <si>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</si>
  <si>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</si>
  <si>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</si>
  <si>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</si>
  <si>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</si>
  <si>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</si>
  <si>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</si>
  <si>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</si>
  <si>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</si>
  <si>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</si>
  <si>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</si>
  <si>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</si>
  <si>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</si>
  <si>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</si>
  <si>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</si>
  <si>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</si>
  <si>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</si>
  <si>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</si>
  <si>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</si>
  <si>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</si>
  <si>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</si>
  <si>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</si>
  <si>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</si>
  <si>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</si>
  <si>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</si>
  <si>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</si>
  <si>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</si>
  <si>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</si>
  <si>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</si>
  <si>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</si>
  <si>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</si>
  <si>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</si>
  <si>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</si>
  <si>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</si>
  <si>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</si>
  <si>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</si>
  <si>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</si>
  <si>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</si>
  <si>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</si>
  <si>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</si>
  <si>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</si>
  <si>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</si>
  <si>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</si>
  <si>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</si>
  <si>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</si>
  <si>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</si>
  <si>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</si>
  <si>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</si>
  <si>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</si>
  <si>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</si>
  <si>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</si>
  <si>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</si>
  <si>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</si>
  <si>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</si>
  <si>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</si>
  <si>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</si>
  <si>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</si>
  <si>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</si>
  <si>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</si>
  <si>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</si>
  <si>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</si>
  <si>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</si>
  <si>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</si>
  <si>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</si>
  <si>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</si>
  <si>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</si>
  <si>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</si>
  <si>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</si>
  <si>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</si>
  <si>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</si>
  <si>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</si>
  <si>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</si>
  <si>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</si>
  <si>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</si>
  <si>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</si>
  <si>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</si>
  <si>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</si>
  <si>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</si>
  <si>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</si>
  <si>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</si>
  <si>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</si>
  <si>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</si>
  <si>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</si>
  <si>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</si>
  <si>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</si>
  <si>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</si>
  <si>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</si>
  <si>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</si>
  <si>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</si>
  <si>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</si>
  <si>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</si>
  <si>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</si>
  <si>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</si>
  <si>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</si>
  <si>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</si>
  <si>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</si>
  <si>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</si>
  <si>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</si>
  <si>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</si>
  <si>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</si>
  <si>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</si>
  <si>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</si>
  <si>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</si>
  <si>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</si>
  <si>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</si>
  <si>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</si>
  <si>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</si>
  <si>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</si>
  <si>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</si>
  <si>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</si>
  <si>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</si>
  <si>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</si>
  <si>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</si>
  <si>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</si>
  <si>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</si>
  <si>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</si>
  <si>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</si>
  <si>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</si>
  <si>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</si>
  <si>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</si>
  <si>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</si>
  <si>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</si>
  <si>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</si>
  <si>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</si>
  <si>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</si>
  <si>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</si>
  <si>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</si>
  <si>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</si>
  <si>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</si>
  <si>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</si>
  <si>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</si>
  <si>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</si>
  <si>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</si>
  <si>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</si>
  <si>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</si>
  <si>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</si>
  <si>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</si>
  <si>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</si>
  <si>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</si>
  <si>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</si>
  <si>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</si>
  <si>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</si>
  <si>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</si>
  <si>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</si>
  <si>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</si>
  <si>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</si>
  <si>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</si>
  <si>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</si>
  <si>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</si>
  <si>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</si>
  <si>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</si>
  <si>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</si>
  <si>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</si>
  <si>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</si>
  <si>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</si>
  <si>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</si>
  <si>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</si>
  <si>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</si>
  <si>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</si>
  <si>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</si>
  <si>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</si>
  <si>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</si>
  <si>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</si>
  <si>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</si>
  <si>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</si>
  <si>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</si>
  <si>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</si>
  <si>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</si>
  <si>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</si>
  <si>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</si>
  <si>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</si>
  <si>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</si>
  <si>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</si>
  <si>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</si>
  <si>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</si>
  <si>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</si>
  <si>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</si>
  <si>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</si>
  <si>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</si>
  <si>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</si>
  <si>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</si>
  <si>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</si>
  <si>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</si>
  <si>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</si>
  <si>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</si>
  <si>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</si>
  <si>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</si>
  <si>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</si>
  <si>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</si>
  <si>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</si>
  <si>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</si>
  <si>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</si>
  <si>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</si>
  <si>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</si>
  <si>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</si>
  <si>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</si>
  <si>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</si>
  <si>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</si>
  <si>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</si>
  <si>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</si>
  <si>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</si>
  <si>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</si>
  <si>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</si>
  <si>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</si>
  <si>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</si>
  <si>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</si>
  <si>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</si>
  <si>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</si>
  <si>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</si>
  <si>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</si>
  <si>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</si>
  <si>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</si>
  <si>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</si>
  <si>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</si>
  <si>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</si>
  <si>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</si>
  <si>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</si>
  <si>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</si>
  <si>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</si>
  <si>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</si>
  <si>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</si>
  <si>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</si>
  <si>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</si>
  <si>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</si>
  <si>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</si>
  <si>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</si>
  <si>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</si>
  <si>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</si>
  <si>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</si>
  <si>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</si>
  <si>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</si>
  <si>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</si>
  <si>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</si>
  <si>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</si>
  <si>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</si>
  <si>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</si>
  <si>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</si>
  <si>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</si>
  <si>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</si>
  <si>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</si>
  <si>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</si>
  <si>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</si>
  <si>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</si>
  <si>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</si>
  <si>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</si>
  <si>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</si>
  <si>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</si>
  <si>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</si>
  <si>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</si>
  <si>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</si>
  <si>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</si>
  <si>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</si>
  <si>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</si>
  <si>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</si>
  <si>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</si>
  <si>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</si>
  <si>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</si>
  <si>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</si>
  <si>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</si>
  <si>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</si>
  <si>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</si>
  <si>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</si>
  <si>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</si>
  <si>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</si>
  <si>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</si>
  <si>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</si>
  <si>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</si>
  <si>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</si>
  <si>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</si>
  <si>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</si>
  <si>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</si>
  <si>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</si>
  <si>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</si>
  <si>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</si>
  <si>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</si>
  <si>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</si>
  <si>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</si>
  <si>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</si>
  <si>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</si>
  <si>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</si>
  <si>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</si>
  <si>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</si>
  <si>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</si>
  <si>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</si>
  <si>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</si>
  <si>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</si>
  <si>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</si>
  <si>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</si>
  <si>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</si>
  <si>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</si>
  <si>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</si>
  <si>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</si>
  <si>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</si>
  <si>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</si>
  <si>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</si>
  <si>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</si>
  <si>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</si>
  <si>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</si>
  <si>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</si>
  <si>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</si>
  <si>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</si>
  <si>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</si>
  <si>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</si>
  <si>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</si>
  <si>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</si>
  <si>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</si>
  <si>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</si>
  <si>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</si>
  <si>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</si>
  <si>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</si>
  <si>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</si>
  <si>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</si>
  <si>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</si>
  <si>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</si>
  <si>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</si>
  <si>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</si>
  <si>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</si>
  <si>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</si>
  <si>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</si>
  <si>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</si>
  <si>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</si>
  <si>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</si>
  <si>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</si>
  <si>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</si>
  <si>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</si>
  <si>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</si>
  <si>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</si>
  <si>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</si>
  <si>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</si>
  <si>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</si>
  <si>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</si>
  <si>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</si>
  <si>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</si>
  <si>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</si>
  <si>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</si>
  <si>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</si>
  <si>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</si>
  <si>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</si>
  <si>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</si>
  <si>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</si>
  <si>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</si>
  <si>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</si>
  <si>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</si>
  <si>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</si>
  <si>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</si>
  <si>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</si>
  <si>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</si>
  <si>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</si>
  <si>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</si>
  <si>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</si>
  <si>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</si>
  <si>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</si>
  <si>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</si>
  <si>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</si>
  <si>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</si>
  <si>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</si>
  <si>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</si>
  <si>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</si>
  <si>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</si>
  <si>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</si>
  <si>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</si>
  <si>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</si>
  <si>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</si>
  <si>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</si>
  <si>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</si>
  <si>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</si>
  <si>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</si>
  <si>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</si>
  <si>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</si>
  <si>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</si>
  <si>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</si>
  <si>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</si>
  <si>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</si>
  <si>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</si>
  <si>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</si>
  <si>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</si>
  <si>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</si>
  <si>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</si>
  <si>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</si>
  <si>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</si>
  <si>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</si>
  <si>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</si>
  <si>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</si>
  <si>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</si>
  <si>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</si>
  <si>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</si>
  <si>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</si>
  <si>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</si>
  <si>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</si>
  <si>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</si>
  <si>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</si>
  <si>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</si>
  <si>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</si>
  <si>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</si>
  <si>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</si>
  <si>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</si>
  <si>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</si>
  <si>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</si>
  <si>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</si>
  <si>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</si>
  <si>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</si>
  <si>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</si>
  <si>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</si>
  <si>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</si>
  <si>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</si>
  <si>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</si>
  <si>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</si>
  <si>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</si>
  <si>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</si>
  <si>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</si>
  <si>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</si>
  <si>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</si>
  <si>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</si>
  <si>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</si>
  <si>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</si>
  <si>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</si>
  <si>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</si>
  <si>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</si>
  <si>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</si>
  <si>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</si>
  <si>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</si>
  <si>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</si>
  <si>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</si>
  <si>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</si>
  <si>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</si>
  <si>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</si>
  <si>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</si>
  <si>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</si>
  <si>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</si>
  <si>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</si>
  <si>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</si>
  <si>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</si>
  <si>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</si>
  <si>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</si>
  <si>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</si>
  <si>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</si>
  <si>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</si>
  <si>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</si>
  <si>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</si>
  <si>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</si>
  <si>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</si>
  <si>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</si>
  <si>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</si>
  <si>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</si>
  <si>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</si>
  <si>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</si>
  <si>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</si>
  <si>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</si>
  <si>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</si>
  <si>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</si>
  <si>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</si>
  <si>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</si>
  <si>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</si>
  <si>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</si>
  <si>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</si>
  <si>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</si>
  <si>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</si>
  <si>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</si>
  <si>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</si>
  <si>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</si>
  <si>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</si>
  <si>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</si>
  <si>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</si>
  <si>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</si>
  <si>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</si>
  <si>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</si>
  <si>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</si>
  <si>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</si>
  <si>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</si>
  <si>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</si>
  <si>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</si>
  <si>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</si>
  <si>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</si>
  <si>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</si>
  <si>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</si>
  <si>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</si>
  <si>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</si>
  <si>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</si>
  <si>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</si>
  <si>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</si>
  <si>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</si>
  <si>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</si>
  <si>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</si>
  <si>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</si>
  <si>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</si>
  <si>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</si>
  <si>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</si>
  <si>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</si>
  <si>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</si>
  <si>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</si>
  <si>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</si>
  <si>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</si>
  <si>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</si>
  <si>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</si>
  <si>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</si>
  <si>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</si>
  <si>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</si>
  <si>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</si>
  <si>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</si>
  <si>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</si>
  <si>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</si>
  <si>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</si>
  <si>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</si>
  <si>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</si>
  <si>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</si>
  <si>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</si>
  <si>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</si>
  <si>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</si>
  <si>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</si>
  <si>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</si>
  <si>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</si>
  <si>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</si>
  <si>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</si>
  <si>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</si>
  <si>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</si>
  <si>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</si>
  <si>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</si>
  <si>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</si>
  <si>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</si>
  <si>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</si>
  <si>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</si>
  <si>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</si>
  <si>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</si>
  <si>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</si>
  <si>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</si>
  <si>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</si>
  <si>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</si>
  <si>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</si>
  <si>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</si>
  <si>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</si>
  <si>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</si>
  <si>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</si>
  <si>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</si>
  <si>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</si>
  <si>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</si>
  <si>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</si>
  <si>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</si>
  <si>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</si>
  <si>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</si>
  <si>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</si>
  <si>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</si>
  <si>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</si>
  <si>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</si>
  <si>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</si>
  <si>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</si>
  <si>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</si>
  <si>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</si>
  <si>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</si>
  <si>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</si>
  <si>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</si>
  <si>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</si>
  <si>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</si>
  <si>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</si>
  <si>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</si>
  <si>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</si>
  <si>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</si>
  <si>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</si>
  <si>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</si>
  <si>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</si>
  <si>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</si>
  <si>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</si>
  <si>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</si>
  <si>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</si>
  <si>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</si>
  <si>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</si>
  <si>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</si>
  <si>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</si>
  <si>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</si>
  <si>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</si>
  <si>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</si>
  <si>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</si>
  <si>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</si>
  <si>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</si>
  <si>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</si>
  <si>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</si>
  <si>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</si>
  <si>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</si>
  <si>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</si>
  <si>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</si>
  <si>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</si>
  <si>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</si>
  <si>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</si>
  <si>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</si>
  <si>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</si>
  <si>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</si>
  <si>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</si>
  <si>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</si>
  <si>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</si>
  <si>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</si>
  <si>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</si>
  <si>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</si>
  <si>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</si>
  <si>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</si>
  <si>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</si>
  <si>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</si>
  <si>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</si>
  <si>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</si>
  <si>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</si>
  <si>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</si>
  <si>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</si>
  <si>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</si>
  <si>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</si>
  <si>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</si>
  <si>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</si>
  <si>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</si>
  <si>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</si>
  <si>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</si>
  <si>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</si>
  <si>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</si>
  <si>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</si>
  <si>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</si>
  <si>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</si>
  <si>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</si>
  <si>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</si>
  <si>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</si>
  <si>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</si>
  <si>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</si>
  <si>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</si>
  <si>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</si>
  <si>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</si>
  <si>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</si>
  <si>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</si>
  <si>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</si>
  <si>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</si>
  <si>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</si>
  <si>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</si>
  <si>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</si>
  <si>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</si>
  <si>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</si>
  <si>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</si>
  <si>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</si>
  <si>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</si>
  <si>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</si>
  <si>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</si>
  <si>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</si>
  <si>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</si>
  <si>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</si>
  <si>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</si>
  <si>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</si>
  <si>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</si>
  <si>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</si>
  <si>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</si>
  <si>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</si>
  <si>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</si>
  <si>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</si>
  <si>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</si>
  <si>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</si>
  <si>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</si>
  <si>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</si>
  <si>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</si>
  <si>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</si>
  <si>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</si>
  <si>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</si>
  <si>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</si>
  <si>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</si>
  <si>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</si>
  <si>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</si>
  <si>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</si>
  <si>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</si>
  <si>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</si>
  <si>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</si>
  <si>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</si>
  <si>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</si>
  <si>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</si>
  <si>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</si>
  <si>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</si>
  <si>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</si>
  <si>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</si>
  <si>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</si>
  <si>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</si>
  <si>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</si>
  <si>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</si>
  <si>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</si>
  <si>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</si>
  <si>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</si>
  <si>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</si>
  <si>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</si>
  <si>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</si>
  <si>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</si>
  <si>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</si>
  <si>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</si>
  <si>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</si>
  <si>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</si>
  <si>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</si>
  <si>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</si>
  <si>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</si>
  <si>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</si>
  <si>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</si>
  <si>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</si>
  <si>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</si>
  <si>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</si>
  <si>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</si>
  <si>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</si>
  <si>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</si>
  <si>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</si>
  <si>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</si>
  <si>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</si>
  <si>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</si>
  <si>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</si>
  <si>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</si>
  <si>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</si>
  <si>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</si>
  <si>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</si>
  <si>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</si>
  <si>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</si>
  <si>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</si>
  <si>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</si>
  <si>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</si>
  <si>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</si>
  <si>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</si>
  <si>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</si>
  <si>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</si>
  <si>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</si>
  <si>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</si>
  <si>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</si>
  <si>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</si>
  <si>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</si>
  <si>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</si>
  <si>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</si>
  <si>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</si>
  <si>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</si>
  <si>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</si>
  <si>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</si>
  <si>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</si>
  <si>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</si>
  <si>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</si>
  <si>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</si>
  <si>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</si>
  <si>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</si>
  <si>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</si>
  <si>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</si>
  <si>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</si>
  <si>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</si>
  <si>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</si>
  <si>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</si>
  <si>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</si>
  <si>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</si>
  <si>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</si>
  <si>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</si>
  <si>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</si>
  <si>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</si>
  <si>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</si>
  <si>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</si>
  <si>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</si>
  <si>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</si>
  <si>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</si>
  <si>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</si>
  <si>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</si>
  <si>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</si>
  <si>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</si>
  <si>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</si>
  <si>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</si>
  <si>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</si>
  <si>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</si>
  <si>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</si>
  <si>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</si>
  <si>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</si>
  <si>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</si>
  <si>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</si>
  <si>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</si>
  <si>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</si>
  <si>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</si>
  <si>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</si>
  <si>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</si>
  <si>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</si>
  <si>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</si>
  <si>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</si>
  <si>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</si>
  <si>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</si>
  <si>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</si>
  <si>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</si>
  <si>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</si>
  <si>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</si>
  <si>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</si>
  <si>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</si>
  <si>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</si>
  <si>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</si>
  <si>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</si>
  <si>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</si>
  <si>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</si>
  <si>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</si>
  <si>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</si>
  <si>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</si>
  <si>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</si>
  <si>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</si>
  <si>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</si>
  <si>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</si>
  <si>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</si>
  <si>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</si>
  <si>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</si>
  <si>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</si>
  <si>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</si>
  <si>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</si>
  <si>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</si>
  <si>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</si>
  <si>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</si>
  <si>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</si>
  <si>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</si>
  <si>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</si>
  <si>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</si>
  <si>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</si>
  <si>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</si>
  <si>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</si>
  <si>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</si>
  <si>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</si>
  <si>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</si>
  <si>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</si>
  <si>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</si>
  <si>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</si>
  <si>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</si>
  <si>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</si>
  <si>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</si>
  <si>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</si>
  <si>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</si>
  <si>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</si>
  <si>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</si>
  <si>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</si>
  <si>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</si>
  <si>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</si>
  <si>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</si>
  <si>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</si>
  <si>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</si>
  <si>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</si>
  <si>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</si>
  <si>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</si>
  <si>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</si>
  <si>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</si>
  <si>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</si>
  <si>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</si>
  <si>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</si>
  <si>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</si>
  <si>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</si>
  <si>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</si>
  <si>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</si>
  <si>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</si>
  <si>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</si>
  <si>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</si>
  <si>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</si>
  <si>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</si>
  <si>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</si>
  <si>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</si>
  <si>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</si>
  <si>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</si>
  <si>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</si>
  <si>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</si>
  <si>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</si>
  <si>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</si>
  <si>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</si>
  <si>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</si>
  <si>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</si>
  <si>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</si>
  <si>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</si>
  <si>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</si>
  <si>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</si>
  <si>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</si>
  <si>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</si>
  <si>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</si>
  <si>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</si>
  <si>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</si>
  <si>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</si>
  <si>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</si>
  <si>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</si>
  <si>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</si>
  <si>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</si>
  <si>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</si>
  <si>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</si>
  <si>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</si>
  <si>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</si>
  <si>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</si>
  <si>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</si>
  <si>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</si>
  <si>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</si>
  <si>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</si>
  <si>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</si>
  <si>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</si>
  <si>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</si>
  <si>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</si>
  <si>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</si>
  <si>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</si>
  <si>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</si>
  <si>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</si>
  <si>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</si>
  <si>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</si>
  <si>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</si>
  <si>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</si>
  <si>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</si>
  <si>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</si>
  <si>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</si>
  <si>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</si>
  <si>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</si>
  <si>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</si>
  <si>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</si>
  <si>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</si>
  <si>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</si>
  <si>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</si>
  <si>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</si>
  <si>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</si>
  <si>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</si>
  <si>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</si>
  <si>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</si>
  <si>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</si>
  <si>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</si>
  <si>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</si>
  <si>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</si>
  <si>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</si>
  <si>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</si>
  <si>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</si>
  <si>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</si>
  <si>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</si>
  <si>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</si>
  <si>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</si>
  <si>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</si>
  <si>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</si>
  <si>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</si>
  <si>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</si>
  <si>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</si>
  <si>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</si>
  <si>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</si>
  <si>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</si>
  <si>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</si>
  <si>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</si>
  <si>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</si>
  <si>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</si>
  <si>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</si>
  <si>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</si>
  <si>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</si>
  <si>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</si>
  <si>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</si>
  <si>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</si>
  <si>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</si>
  <si>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</si>
  <si>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</si>
  <si>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</si>
  <si>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</si>
  <si>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</si>
  <si>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</si>
  <si>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</si>
  <si>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</si>
  <si>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</si>
  <si>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</si>
  <si>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</si>
  <si>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</si>
  <si>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</si>
  <si>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</si>
  <si>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</si>
  <si>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</si>
  <si>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</si>
  <si>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</si>
  <si>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</si>
  <si>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</si>
  <si>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</si>
  <si>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</si>
  <si>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</si>
  <si>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</si>
  <si>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</si>
  <si>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</si>
  <si>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</si>
  <si>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</si>
  <si>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</si>
  <si>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</si>
  <si>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</si>
  <si>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</si>
  <si>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</si>
  <si>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</si>
  <si>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</si>
  <si>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</si>
  <si>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</si>
  <si>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</si>
  <si>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</si>
  <si>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</si>
  <si>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</si>
  <si>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</si>
  <si>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</si>
  <si>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</si>
  <si>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</si>
  <si>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</si>
  <si>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</si>
  <si>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</si>
  <si>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</si>
  <si>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</si>
  <si>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</si>
  <si>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</si>
  <si>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</si>
  <si>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</si>
  <si>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</si>
  <si>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</si>
  <si>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</si>
  <si>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</si>
  <si>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</si>
  <si>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</si>
  <si>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</si>
  <si>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</si>
  <si>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</si>
  <si>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</si>
  <si>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</si>
  <si>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</si>
  <si>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</si>
  <si>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</si>
  <si>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</si>
  <si>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</si>
  <si>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</si>
  <si>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</si>
  <si>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</si>
  <si>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</si>
  <si>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</si>
  <si>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</si>
  <si>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</si>
  <si>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</si>
  <si>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</si>
  <si>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</si>
  <si>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</si>
  <si>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</si>
  <si>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</si>
  <si>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</si>
  <si>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</si>
  <si>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</si>
  <si>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</si>
  <si>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</si>
  <si>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</si>
  <si>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</si>
  <si>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</si>
  <si>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</si>
  <si>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</si>
  <si>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</si>
  <si>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</si>
  <si>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</si>
  <si>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</si>
  <si>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</si>
  <si>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</si>
  <si>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</si>
  <si>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</si>
  <si>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</si>
  <si>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</si>
  <si>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</si>
  <si>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</si>
  <si>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</si>
  <si>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</si>
  <si>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</si>
  <si>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</si>
  <si>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</si>
  <si>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</si>
  <si>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</si>
  <si>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</si>
  <si>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</si>
  <si>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</si>
  <si>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</si>
  <si>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</si>
  <si>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</si>
  <si>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</si>
  <si>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</si>
  <si>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</si>
  <si>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</si>
  <si>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</si>
  <si>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</si>
  <si>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</si>
  <si>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</si>
  <si>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</si>
  <si>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</si>
  <si>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</si>
  <si>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</si>
  <si>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</si>
  <si>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</si>
  <si>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</si>
  <si>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</si>
  <si>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</si>
  <si>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</si>
  <si>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</si>
  <si>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</si>
  <si>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</si>
  <si>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</si>
  <si>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</si>
  <si>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</si>
  <si>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</si>
  <si>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</si>
  <si>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</si>
  <si>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</si>
  <si>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</si>
  <si>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</si>
  <si>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</si>
  <si>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</si>
  <si>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</si>
  <si>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</si>
  <si>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</si>
  <si>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</si>
  <si>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</si>
  <si>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</si>
  <si>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</si>
  <si>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</si>
  <si>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</si>
  <si>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</si>
  <si>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</si>
  <si>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</si>
  <si>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</si>
  <si>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</si>
  <si>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</si>
  <si>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</si>
  <si>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</si>
  <si>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</si>
  <si>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</si>
  <si>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</si>
  <si>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</si>
  <si>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</si>
  <si>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</si>
  <si>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</si>
  <si>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</si>
  <si>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</si>
  <si>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</si>
  <si>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</si>
  <si>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</si>
  <si>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</si>
  <si>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</si>
  <si>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</si>
  <si>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</si>
  <si>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</si>
  <si>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</si>
  <si>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</si>
  <si>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</si>
  <si>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</si>
  <si>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</si>
  <si>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</si>
  <si>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</si>
  <si>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</si>
  <si>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</si>
  <si>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</si>
  <si>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</si>
  <si>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</si>
  <si>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</si>
  <si>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</si>
  <si>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</si>
  <si>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</si>
  <si>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</si>
  <si>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</si>
  <si>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</si>
  <si>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</si>
  <si>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</si>
  <si>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</si>
  <si>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</si>
  <si>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</si>
  <si>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</si>
  <si>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</si>
  <si>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</si>
  <si>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</si>
  <si>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</si>
  <si>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</si>
  <si>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</si>
  <si>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</si>
  <si>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</si>
  <si>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</si>
  <si>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</si>
  <si>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</si>
  <si>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</si>
  <si>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</si>
  <si>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</si>
  <si>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</si>
  <si>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</si>
  <si>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</si>
  <si>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</si>
  <si>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</si>
  <si>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</si>
  <si>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</si>
  <si>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</si>
  <si>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</si>
  <si>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</si>
  <si>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</si>
  <si>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</si>
  <si>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</si>
  <si>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</si>
  <si>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</si>
  <si>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</si>
  <si>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</si>
  <si>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</si>
  <si>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</si>
  <si>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</si>
  <si>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</si>
  <si>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</si>
  <si>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</si>
  <si>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</si>
  <si>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</si>
  <si>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</si>
  <si>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</si>
  <si>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</si>
  <si>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</si>
  <si>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</si>
  <si>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</si>
  <si>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</si>
  <si>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</si>
  <si>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</si>
  <si>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</si>
  <si>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</si>
  <si>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</si>
  <si>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</si>
  <si>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</si>
  <si>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</si>
  <si>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</si>
  <si>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</si>
  <si>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</si>
  <si>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</si>
  <si>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</si>
  <si>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</si>
  <si>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</si>
  <si>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</si>
  <si>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</si>
  <si>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</si>
  <si>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</si>
  <si>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</si>
  <si>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</si>
  <si>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</si>
  <si>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</si>
  <si>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</si>
  <si>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</si>
  <si>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</si>
  <si>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</si>
  <si>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</si>
  <si>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</si>
  <si>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</si>
  <si>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</si>
  <si>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</si>
  <si>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</si>
  <si>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</si>
  <si>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</si>
  <si>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</si>
  <si>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</si>
  <si>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</si>
  <si>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</si>
  <si>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</si>
  <si>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</si>
  <si>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</si>
  <si>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</si>
  <si>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</si>
  <si>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</si>
  <si>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</si>
  <si>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</si>
  <si>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</si>
  <si>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</si>
  <si>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</si>
  <si>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</si>
  <si>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</si>
  <si>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</si>
  <si>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</si>
  <si>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</si>
  <si>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</si>
  <si>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</si>
  <si>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</si>
  <si>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</si>
  <si>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</si>
  <si>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</si>
  <si>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</si>
  <si>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</si>
  <si>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</si>
  <si>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</si>
  <si>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</si>
  <si>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</si>
  <si>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</si>
  <si>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</si>
  <si>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</si>
  <si>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</si>
  <si>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</si>
  <si>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</si>
  <si>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</si>
  <si>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</si>
  <si>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</si>
  <si>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</si>
  <si>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</si>
  <si>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</si>
  <si>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</si>
  <si>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</si>
  <si>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</si>
  <si>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</si>
  <si>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</si>
  <si>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</si>
  <si>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</si>
  <si>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</si>
  <si>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</si>
  <si>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</si>
  <si>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</si>
  <si>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</si>
  <si>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</si>
  <si>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</si>
  <si>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</si>
  <si>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</si>
  <si>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</si>
  <si>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</si>
  <si>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</si>
  <si>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</si>
  <si>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</si>
  <si>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</si>
  <si>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</si>
  <si>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</si>
  <si>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</si>
  <si>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</si>
  <si>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</si>
  <si>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</si>
  <si>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</si>
  <si>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</si>
  <si>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</si>
  <si>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</si>
  <si>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</si>
  <si>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</si>
  <si>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</si>
  <si>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</si>
  <si>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</si>
  <si>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</si>
  <si>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</si>
  <si>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</si>
  <si>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</si>
  <si>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</si>
  <si>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</si>
  <si>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</si>
  <si>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</si>
  <si>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</si>
  <si>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</si>
  <si>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</si>
  <si>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</si>
  <si>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</si>
  <si>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</si>
  <si>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</si>
  <si>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</si>
  <si>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</si>
  <si>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</si>
  <si>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</si>
  <si>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</si>
  <si>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</si>
  <si>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</si>
  <si>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</si>
  <si>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</si>
  <si>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</si>
  <si>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</si>
  <si>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</si>
  <si>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</si>
  <si>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</si>
  <si>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</si>
  <si>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</si>
  <si>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</si>
  <si>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</si>
  <si>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</si>
  <si>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</si>
  <si>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</si>
  <si>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</si>
  <si>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</si>
  <si>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</si>
  <si>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</si>
  <si>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</si>
  <si>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</si>
  <si>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</si>
  <si>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</si>
  <si>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</si>
  <si>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</si>
  <si>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</si>
  <si>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</si>
  <si>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</si>
  <si>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</si>
  <si>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</si>
  <si>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</si>
  <si>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</si>
  <si>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</si>
  <si>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</si>
  <si>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</si>
  <si>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</si>
  <si>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</si>
  <si>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</si>
  <si>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</si>
  <si>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</si>
  <si>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</si>
  <si>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</si>
  <si>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</si>
  <si>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</si>
  <si>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</si>
  <si>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</si>
  <si>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</si>
  <si>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</si>
  <si>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</si>
  <si>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</si>
  <si>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</si>
  <si>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</si>
  <si>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</si>
  <si>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</si>
  <si>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</si>
  <si>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</si>
  <si>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</si>
  <si>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</si>
  <si>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</si>
  <si>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</si>
  <si>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</si>
  <si>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</si>
  <si>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</si>
  <si>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</si>
  <si>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</si>
  <si>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</si>
  <si>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</si>
  <si>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</si>
  <si>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</si>
  <si>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</si>
  <si>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</si>
  <si>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</si>
  <si>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</si>
  <si>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</si>
  <si>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</si>
  <si>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</si>
  <si>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</si>
  <si>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</si>
  <si>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</si>
  <si>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</si>
  <si>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</si>
  <si>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</si>
  <si>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</si>
  <si>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</si>
  <si>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</si>
  <si>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</si>
  <si>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</si>
  <si>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</si>
  <si>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</si>
  <si>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</si>
  <si>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</si>
  <si>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</si>
  <si>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</si>
  <si>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</si>
  <si>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</si>
  <si>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</si>
  <si>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</si>
  <si>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</si>
  <si>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</si>
  <si>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</si>
  <si>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</si>
  <si>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</si>
  <si>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</si>
  <si>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</si>
  <si>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</si>
  <si>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</si>
  <si>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</si>
  <si>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</si>
  <si>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</si>
  <si>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</si>
  <si>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</si>
  <si>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</si>
  <si>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</si>
  <si>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</si>
  <si>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</si>
  <si>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</si>
  <si>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</si>
  <si>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</si>
  <si>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</si>
  <si>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</si>
  <si>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</si>
  <si>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</si>
  <si>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</si>
  <si>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</si>
  <si>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</si>
  <si>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</si>
  <si>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</si>
  <si>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</si>
  <si>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</si>
  <si>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</si>
  <si>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</si>
  <si>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</si>
  <si>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</si>
  <si>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</si>
  <si>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</si>
  <si>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</si>
  <si>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</si>
  <si>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</si>
  <si>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</si>
  <si>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</si>
  <si>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</si>
  <si>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</si>
  <si>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</si>
  <si>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</si>
  <si>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</si>
  <si>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</si>
  <si>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</si>
  <si>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</si>
  <si>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</si>
  <si>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</si>
  <si>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</si>
  <si>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</si>
  <si>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</si>
  <si>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</si>
  <si>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</si>
  <si>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</si>
  <si>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</si>
  <si>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</si>
  <si>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</si>
  <si>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</si>
  <si>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</si>
  <si>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</si>
  <si>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</si>
  <si>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</si>
  <si>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</si>
  <si>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</si>
  <si>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</si>
  <si>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</si>
  <si>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</si>
  <si>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</si>
  <si>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</si>
  <si>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</si>
  <si>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</si>
  <si>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</si>
  <si>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</si>
  <si>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</si>
  <si>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</si>
  <si>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</si>
  <si>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</si>
  <si>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</si>
  <si>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</si>
  <si>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</si>
  <si>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</si>
  <si>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</si>
  <si>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</si>
  <si>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</si>
  <si>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</si>
  <si>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</si>
  <si>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</si>
  <si>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</si>
  <si>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</si>
  <si>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</si>
  <si>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</si>
  <si>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</si>
  <si>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</si>
  <si>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</si>
  <si>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</si>
  <si>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</si>
  <si>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</si>
  <si>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</si>
  <si>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</si>
  <si>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</si>
  <si>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</si>
  <si>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</si>
  <si>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</si>
  <si>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</si>
  <si>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</si>
  <si>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</si>
  <si>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</si>
  <si>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</si>
  <si>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</si>
  <si>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</si>
  <si>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</si>
  <si>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</si>
  <si>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</si>
  <si>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</si>
  <si>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</si>
  <si>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</si>
  <si>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</si>
  <si>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</si>
  <si>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</si>
  <si>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</si>
  <si>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</si>
  <si>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</si>
  <si>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</si>
  <si>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</si>
  <si>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</si>
  <si>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</si>
  <si>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</si>
  <si>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</si>
  <si>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</si>
  <si>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</si>
  <si>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</si>
  <si>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</si>
  <si>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</si>
  <si>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</si>
  <si>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</si>
  <si>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</si>
  <si>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</si>
  <si>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</si>
  <si>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</si>
  <si>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</si>
  <si>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</si>
  <si>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</si>
  <si>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</si>
  <si>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</si>
  <si>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</si>
  <si>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</si>
  <si>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</si>
  <si>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</si>
  <si>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</si>
  <si>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</si>
  <si>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</si>
  <si>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</si>
  <si>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</si>
  <si>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</si>
  <si>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</si>
  <si>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</si>
  <si>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</si>
  <si>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</si>
  <si>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</si>
  <si>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</si>
  <si>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</si>
  <si>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</si>
  <si>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</si>
  <si>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</si>
  <si>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</si>
  <si>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</si>
  <si>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</si>
  <si>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</si>
  <si>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</si>
  <si>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</si>
  <si>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</si>
  <si>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</si>
  <si>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</si>
  <si>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</si>
  <si>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</si>
  <si>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</si>
  <si>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</si>
  <si>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</si>
  <si>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</si>
  <si>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</si>
  <si>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</si>
  <si>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</si>
  <si>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</si>
  <si>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</si>
  <si>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</si>
  <si>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</si>
  <si>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</si>
  <si>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</si>
  <si>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</si>
  <si>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</si>
  <si>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</si>
  <si>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</si>
  <si>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</si>
  <si>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</si>
  <si>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</si>
  <si>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</si>
  <si>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</si>
  <si>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</si>
  <si>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</si>
  <si>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</si>
  <si>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</si>
  <si>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</si>
  <si>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</si>
  <si>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</si>
  <si>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</si>
  <si>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</si>
  <si>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</si>
  <si>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</si>
  <si>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</si>
  <si>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</si>
  <si>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</si>
  <si>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</si>
  <si>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</si>
  <si>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</si>
  <si>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</si>
  <si>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</si>
  <si>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</si>
  <si>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</si>
  <si>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</si>
  <si>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</si>
  <si>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</si>
  <si>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</si>
  <si>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</si>
  <si>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</si>
  <si>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</si>
  <si>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</si>
  <si>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</si>
  <si>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</si>
  <si>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</si>
  <si>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</si>
  <si>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</si>
  <si>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</si>
  <si>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</si>
  <si>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</si>
  <si>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</si>
  <si>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</si>
  <si>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</si>
  <si>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</si>
  <si>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</si>
  <si>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</si>
  <si>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</si>
  <si>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</si>
  <si>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</si>
  <si>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</si>
  <si>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</si>
  <si>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</si>
  <si>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</si>
  <si>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</si>
  <si>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</si>
  <si>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</si>
  <si>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</si>
  <si>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</si>
  <si>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</si>
  <si>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</si>
  <si>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</si>
  <si>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</si>
  <si>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</si>
  <si>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</si>
  <si>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</si>
  <si>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</si>
  <si>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</si>
  <si>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</si>
  <si>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</si>
  <si>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</si>
  <si>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</si>
  <si>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</si>
  <si>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</si>
  <si>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</si>
  <si>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</si>
  <si>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</si>
  <si>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</si>
  <si>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</si>
  <si>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</si>
  <si>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</si>
  <si>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</si>
  <si>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</si>
  <si>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</si>
  <si>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</si>
  <si>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</si>
  <si>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</si>
  <si>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</si>
  <si>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</si>
  <si>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</si>
  <si>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</si>
  <si>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</si>
  <si>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</si>
  <si>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</si>
  <si>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</si>
  <si>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</si>
  <si>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</si>
  <si>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</si>
  <si>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</si>
  <si>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</si>
  <si>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</si>
  <si>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</si>
  <si>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</si>
  <si>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</si>
  <si>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</si>
  <si>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</si>
  <si>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</si>
  <si>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</si>
  <si>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</si>
  <si>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</si>
  <si>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</si>
  <si>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</si>
  <si>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</si>
  <si>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</si>
  <si>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</si>
  <si>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</si>
  <si>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</si>
  <si>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</si>
  <si>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</si>
  <si>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</si>
  <si>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</si>
  <si>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</si>
  <si>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</si>
  <si>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</si>
  <si>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</si>
  <si>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</si>
  <si>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</si>
  <si>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</si>
  <si>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</si>
  <si>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</si>
  <si>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</si>
  <si>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</si>
  <si>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</si>
  <si>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</si>
  <si>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</si>
  <si>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</si>
  <si>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</si>
  <si>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</si>
  <si>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</si>
  <si>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</si>
  <si>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</si>
  <si>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</si>
  <si>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</si>
  <si>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</si>
  <si>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</si>
  <si>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</si>
  <si>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</si>
  <si>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</si>
  <si>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</si>
  <si>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</si>
  <si>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</si>
  <si>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</si>
  <si>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</si>
  <si>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</si>
  <si>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</si>
  <si>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</si>
  <si>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</si>
  <si>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</si>
  <si>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</si>
  <si>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</si>
  <si>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</si>
  <si>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</si>
  <si>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</si>
  <si>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</si>
  <si>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</si>
  <si>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</si>
  <si>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</si>
  <si>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</si>
  <si>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</si>
  <si>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</si>
  <si>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</si>
  <si>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</si>
  <si>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</si>
  <si>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</si>
  <si>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</si>
  <si>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</si>
  <si>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</si>
  <si>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</si>
  <si>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</si>
  <si>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</si>
  <si>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</si>
  <si>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</si>
  <si>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</si>
  <si>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</si>
  <si>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</si>
  <si>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</si>
  <si>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</si>
  <si>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</si>
  <si>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</si>
  <si>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</si>
  <si>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</si>
  <si>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</si>
  <si>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</si>
  <si>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</si>
  <si>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</si>
  <si>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</si>
  <si>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</si>
  <si>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</si>
  <si>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</si>
  <si>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</si>
  <si>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</si>
  <si>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</si>
  <si>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</si>
  <si>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</si>
  <si>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</si>
  <si>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</si>
  <si>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</si>
  <si>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</si>
  <si>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</si>
  <si>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</si>
  <si>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</si>
  <si>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</si>
  <si>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</si>
  <si>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</si>
  <si>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</si>
  <si>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</si>
  <si>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</si>
  <si>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</si>
  <si>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</si>
  <si>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</si>
  <si>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</si>
  <si>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</si>
  <si>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</si>
  <si>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</si>
  <si>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</si>
  <si>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</si>
  <si>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</si>
  <si>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</si>
  <si>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</si>
  <si>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</si>
  <si>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</si>
  <si>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</si>
  <si>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</si>
  <si>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</si>
  <si>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</si>
  <si>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</si>
  <si>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</si>
  <si>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</si>
  <si>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</si>
  <si>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</si>
  <si>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</si>
  <si>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</si>
  <si>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</si>
  <si>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</si>
  <si>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</si>
  <si>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</si>
  <si>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</si>
  <si>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</si>
  <si>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</si>
  <si>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</si>
  <si>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</si>
  <si>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</si>
  <si>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</si>
  <si>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</si>
  <si>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</si>
  <si>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</si>
  <si>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</si>
  <si>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</si>
  <si>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</si>
  <si>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</si>
  <si>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</si>
  <si>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</si>
  <si>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</si>
  <si>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</si>
  <si>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</si>
  <si>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</si>
  <si>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</si>
  <si>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</si>
  <si>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</si>
  <si>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</si>
  <si>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</si>
  <si>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</si>
  <si>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</si>
  <si>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</si>
  <si>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</si>
  <si>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</si>
  <si>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</si>
  <si>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</si>
  <si>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</si>
  <si>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</si>
  <si>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</si>
  <si>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</si>
  <si>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</si>
  <si>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</si>
  <si>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</si>
  <si>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</si>
  <si>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</si>
  <si>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</si>
  <si>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</si>
  <si>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</si>
  <si>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</si>
  <si>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</si>
  <si>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</si>
  <si>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</si>
  <si>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</si>
  <si>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</si>
  <si>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</si>
  <si>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</si>
  <si>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</si>
  <si>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</si>
  <si>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</si>
  <si>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</si>
  <si>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</si>
  <si>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</si>
  <si>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</si>
  <si>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</si>
  <si>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</si>
  <si>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</si>
  <si>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</si>
  <si>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</si>
  <si>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</si>
  <si>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</si>
  <si>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</si>
  <si>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</si>
  <si>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</si>
  <si>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</si>
  <si>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</si>
  <si>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</si>
  <si>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</si>
  <si>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</si>
  <si>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</si>
  <si>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</si>
  <si>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</si>
  <si>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</si>
  <si>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</si>
  <si>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</si>
  <si>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</si>
  <si>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</si>
  <si>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</si>
  <si>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</si>
  <si>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</si>
  <si>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</si>
  <si>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</si>
  <si>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</si>
  <si>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</si>
  <si>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</si>
  <si>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</si>
  <si>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</si>
  <si>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</si>
  <si>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</si>
  <si>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</si>
  <si>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</si>
  <si>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</si>
  <si>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</si>
  <si>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</si>
  <si>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</si>
  <si>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</si>
  <si>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</si>
  <si>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</si>
  <si>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</si>
  <si>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</si>
  <si>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</si>
  <si>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</si>
  <si>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</si>
  <si>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</si>
  <si>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</si>
  <si>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</si>
  <si>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</si>
  <si>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</si>
  <si>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</si>
  <si>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</si>
  <si>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</si>
  <si>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</si>
  <si>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</si>
  <si>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</si>
  <si>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</si>
  <si>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</si>
  <si>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</si>
  <si>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</si>
  <si>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</si>
  <si>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</si>
  <si>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</si>
  <si>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</si>
  <si>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</si>
  <si>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</si>
  <si>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</si>
  <si>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</si>
  <si>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</si>
  <si>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</si>
  <si>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</si>
  <si>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</si>
  <si>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</si>
  <si>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</si>
  <si>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</si>
  <si>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</si>
  <si>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</si>
  <si>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</si>
  <si>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</si>
  <si>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</si>
  <si>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</si>
  <si>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</si>
  <si>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</si>
  <si>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</si>
  <si>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</si>
  <si>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</si>
  <si>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</si>
  <si>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</si>
  <si>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</si>
  <si>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</si>
  <si>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</si>
  <si>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</si>
  <si>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</si>
  <si>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</si>
  <si>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</si>
  <si>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</si>
  <si>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</si>
  <si>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</si>
  <si>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</si>
  <si>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</si>
  <si>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</si>
  <si>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</si>
  <si>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</si>
  <si>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</si>
  <si>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</si>
  <si>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</si>
  <si>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</si>
  <si>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</si>
  <si>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</si>
  <si>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</si>
  <si>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</si>
  <si>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</si>
  <si>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</si>
  <si>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</si>
  <si>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</si>
  <si>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</si>
  <si>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</si>
  <si>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</si>
  <si>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</si>
  <si>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</si>
  <si>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</si>
  <si>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</si>
  <si>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</si>
  <si>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</si>
  <si>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</si>
  <si>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</si>
  <si>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</si>
  <si>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</si>
  <si>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</si>
  <si>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</si>
  <si>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</si>
  <si>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</si>
  <si>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</si>
  <si>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</si>
  <si>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</si>
  <si>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</si>
  <si>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</si>
  <si>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</si>
  <si>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</si>
  <si>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</si>
  <si>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</si>
  <si>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</si>
  <si>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</si>
  <si>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</si>
  <si>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</si>
  <si>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</si>
  <si>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</si>
  <si>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</si>
  <si>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</si>
  <si>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</si>
  <si>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</si>
  <si>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</si>
  <si>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</si>
  <si>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</si>
  <si>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</si>
  <si>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</si>
  <si>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</si>
  <si>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</si>
  <si>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</si>
  <si>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</si>
  <si>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</si>
  <si>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</si>
  <si>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</si>
  <si>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</si>
  <si>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</si>
  <si>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</si>
  <si>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</si>
  <si>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</si>
  <si>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</si>
  <si>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</si>
  <si>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</si>
  <si>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</si>
  <si>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</si>
  <si>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</si>
  <si>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</si>
  <si>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</si>
  <si>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</si>
  <si>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</si>
  <si>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</si>
  <si>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</si>
  <si>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</si>
  <si>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</si>
  <si>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</si>
  <si>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</si>
  <si>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</si>
  <si>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</si>
  <si>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</si>
  <si>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</si>
  <si>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</si>
  <si>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</si>
  <si>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</si>
  <si>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</si>
  <si>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</si>
  <si>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</si>
  <si>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</si>
  <si>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</si>
  <si>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</si>
  <si>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</si>
  <si>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</si>
  <si>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</si>
  <si>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</si>
  <si>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</si>
  <si>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</si>
  <si>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</si>
  <si>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</si>
  <si>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</si>
  <si>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</si>
  <si>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</si>
  <si>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</si>
  <si>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</si>
  <si>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</si>
  <si>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</si>
  <si>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</si>
  <si>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</si>
  <si>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</si>
  <si>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</si>
  <si>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</si>
  <si>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</si>
  <si>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</si>
  <si>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</si>
  <si>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</si>
  <si>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</si>
  <si>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</si>
  <si>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</si>
  <si>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</si>
  <si>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</si>
  <si>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</si>
  <si>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</si>
  <si>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</si>
  <si>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</si>
  <si>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</si>
  <si>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</si>
  <si>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</si>
  <si>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</si>
  <si>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</si>
  <si>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</si>
  <si>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</si>
  <si>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</si>
  <si>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</si>
  <si>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</si>
  <si>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</si>
  <si>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</si>
  <si>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</si>
  <si>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</si>
  <si>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</si>
  <si>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</si>
  <si>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</si>
  <si>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</si>
  <si>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</si>
  <si>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</si>
  <si>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</si>
  <si>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</si>
  <si>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</si>
  <si>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</si>
  <si>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</si>
  <si>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</si>
  <si>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</si>
  <si>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</si>
  <si>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</si>
  <si>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</si>
  <si>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</si>
  <si>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</si>
  <si>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</si>
  <si>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</si>
  <si>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</si>
  <si>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</si>
  <si>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</si>
  <si>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</si>
  <si>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</si>
  <si>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</si>
  <si>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</si>
  <si>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</si>
  <si>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</si>
  <si>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</si>
  <si>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</si>
  <si>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</si>
  <si>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</si>
  <si>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</si>
  <si>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</si>
  <si>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</si>
  <si>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</si>
  <si>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</si>
  <si>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</si>
  <si>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</si>
  <si>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</si>
  <si>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</si>
  <si>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</si>
  <si>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</si>
  <si>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</si>
  <si>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</si>
  <si>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</si>
  <si>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</si>
  <si>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</si>
  <si>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</si>
  <si>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</si>
  <si>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</si>
  <si>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</si>
  <si>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</si>
  <si>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</si>
  <si>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</si>
  <si>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</si>
  <si>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</si>
  <si>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</si>
  <si>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</si>
  <si>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</si>
  <si>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</si>
  <si>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</si>
  <si>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</si>
  <si>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</si>
  <si>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</si>
  <si>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</si>
  <si>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</si>
  <si>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</si>
  <si>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</si>
  <si>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</si>
  <si>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</si>
  <si>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</si>
  <si>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</si>
  <si>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</si>
  <si>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</si>
  <si>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</si>
  <si>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</si>
  <si>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</si>
  <si>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</si>
  <si>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</si>
  <si>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</si>
  <si>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</si>
  <si>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</si>
  <si>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</si>
  <si>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</si>
  <si>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</si>
  <si>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</si>
  <si>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</si>
  <si>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</si>
  <si>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</si>
  <si>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</si>
  <si>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</si>
  <si>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</si>
  <si>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</si>
  <si>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</si>
  <si>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</si>
  <si>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</si>
  <si>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</si>
  <si>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</si>
  <si>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</si>
  <si>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</si>
  <si>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</si>
  <si>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</si>
  <si>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</si>
  <si>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</si>
  <si>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</si>
  <si>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</si>
  <si>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</si>
  <si>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</si>
  <si>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</si>
  <si>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</si>
  <si>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</si>
  <si>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</si>
  <si>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</si>
  <si>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</si>
  <si>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</si>
  <si>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</si>
  <si>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</si>
  <si>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</si>
  <si>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</si>
  <si>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</si>
  <si>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</si>
  <si>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</si>
  <si>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</si>
  <si>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</si>
  <si>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</si>
  <si>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</si>
  <si>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</si>
  <si>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</si>
  <si>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</si>
  <si>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</si>
  <si>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</si>
  <si>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</si>
  <si>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</si>
  <si>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</si>
  <si>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</si>
  <si>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</si>
  <si>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</si>
  <si>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</si>
  <si>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</si>
  <si>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</si>
  <si>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</si>
  <si>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</si>
  <si>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</si>
  <si>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</si>
  <si>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</si>
  <si>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</si>
  <si>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</si>
  <si>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</si>
  <si>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</si>
  <si>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</si>
  <si>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</si>
  <si>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</si>
  <si>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</si>
  <si>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</si>
  <si>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</si>
  <si>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</si>
  <si>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</si>
  <si>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</si>
  <si>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</si>
  <si>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</si>
  <si>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</si>
  <si>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</si>
  <si>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</si>
  <si>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</si>
  <si>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</si>
  <si>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</si>
  <si>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</si>
  <si>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</si>
  <si>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</si>
  <si>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</si>
  <si>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</si>
  <si>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</si>
  <si>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</si>
  <si>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</si>
  <si>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</si>
  <si>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</si>
  <si>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</si>
  <si>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</si>
  <si>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</si>
  <si>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</si>
  <si>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</si>
  <si>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</si>
  <si>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</si>
  <si>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</si>
  <si>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</si>
  <si>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</si>
  <si>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</si>
  <si>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</si>
  <si>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</si>
  <si>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</si>
  <si>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</si>
  <si>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</si>
  <si>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</si>
  <si>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</si>
  <si>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</si>
  <si>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</si>
  <si>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</si>
  <si>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</si>
  <si>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</si>
  <si>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</si>
  <si>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</si>
  <si>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</si>
  <si>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</si>
  <si>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</si>
  <si>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</si>
  <si>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</si>
  <si>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</si>
  <si>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</si>
  <si>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</si>
  <si>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</si>
  <si>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</si>
  <si>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</si>
  <si>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</si>
  <si>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</si>
  <si>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</si>
  <si>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</si>
  <si>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</si>
  <si>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</si>
  <si>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</si>
  <si>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</si>
  <si>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</si>
  <si>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</si>
  <si>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</si>
  <si>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</si>
  <si>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</si>
  <si>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</si>
  <si>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</si>
  <si>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</si>
  <si>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</si>
  <si>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</si>
  <si>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</si>
  <si>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</si>
  <si>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</si>
  <si>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</si>
  <si>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</si>
  <si>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</si>
  <si>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</si>
  <si>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</si>
  <si>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</si>
  <si>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</si>
  <si>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</si>
  <si>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</si>
  <si>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</si>
  <si>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</si>
  <si>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</si>
  <si>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</si>
  <si>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</si>
  <si>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</si>
  <si>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</si>
  <si>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</si>
  <si>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</si>
  <si>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</si>
  <si>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</si>
  <si>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</si>
  <si>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</si>
  <si>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</si>
  <si>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</si>
  <si>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</si>
  <si>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</si>
  <si>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</si>
  <si>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</si>
  <si>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</si>
  <si>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</si>
  <si>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</si>
  <si>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</si>
  <si>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</si>
  <si>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</si>
  <si>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</si>
  <si>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</si>
  <si>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</si>
  <si>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</si>
  <si>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</si>
  <si>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</si>
  <si>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</si>
  <si>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</si>
  <si>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</si>
  <si>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</si>
  <si>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</si>
  <si>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</si>
  <si>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</si>
  <si>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</si>
  <si>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</si>
  <si>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</si>
  <si>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</si>
  <si>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</si>
  <si>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</si>
  <si>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</si>
  <si>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</si>
  <si>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</si>
  <si>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</si>
  <si>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</si>
  <si>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</si>
  <si>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</si>
  <si>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</si>
  <si>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</si>
  <si>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</si>
  <si>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</si>
  <si>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</si>
  <si>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</si>
  <si>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</si>
  <si>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</si>
  <si>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</si>
  <si>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</si>
  <si>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</si>
  <si>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</si>
  <si>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</si>
  <si>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</si>
  <si>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</si>
  <si>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</si>
  <si>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</si>
  <si>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</si>
  <si>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</si>
  <si>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</si>
  <si>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</si>
  <si>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</si>
  <si>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</si>
  <si>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</si>
  <si>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</si>
  <si>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</si>
  <si>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</si>
  <si>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</si>
  <si>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</si>
  <si>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</si>
  <si>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</si>
  <si>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</si>
  <si>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</si>
  <si>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</si>
  <si>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</si>
  <si>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</si>
  <si>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</si>
  <si>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</si>
  <si>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</si>
  <si>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</si>
  <si>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</si>
  <si>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</si>
  <si>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</si>
  <si>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</si>
  <si>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</si>
  <si>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</si>
  <si>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</si>
  <si>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</si>
  <si>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</si>
  <si>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</si>
  <si>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</si>
  <si>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</si>
  <si>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</si>
  <si>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</si>
  <si>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</si>
  <si>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</si>
  <si>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</si>
  <si>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</si>
  <si>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</si>
  <si>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</si>
  <si>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</si>
  <si>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</si>
  <si>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</si>
  <si>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</si>
  <si>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</si>
  <si>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</si>
  <si>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</si>
  <si>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</si>
  <si>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</si>
  <si>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</si>
  <si>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</si>
  <si>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</si>
  <si>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</si>
  <si>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</si>
  <si>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</si>
  <si>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</si>
  <si>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</si>
  <si>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</si>
  <si>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</si>
  <si>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</si>
  <si>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</si>
  <si>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</si>
  <si>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</si>
  <si>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</si>
  <si>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</si>
  <si>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</si>
  <si>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</si>
  <si>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</si>
  <si>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</si>
  <si>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</si>
  <si>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</si>
  <si>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</si>
  <si>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</si>
  <si>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</si>
  <si>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</si>
  <si>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</si>
  <si>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</si>
  <si>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</si>
  <si>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</si>
  <si>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</si>
  <si>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</si>
  <si>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</si>
  <si>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</si>
  <si>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</si>
  <si>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</si>
  <si>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</si>
  <si>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</si>
  <si>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</si>
  <si>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</si>
  <si>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</si>
  <si>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</si>
  <si>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</si>
  <si>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</si>
  <si>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</si>
  <si>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</si>
  <si>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</si>
  <si>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</si>
  <si>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</si>
  <si>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</si>
  <si>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</si>
  <si>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</si>
  <si>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</si>
  <si>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</si>
  <si>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</si>
  <si>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</si>
  <si>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</si>
  <si>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</si>
  <si>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</si>
  <si>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</si>
  <si>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</si>
  <si>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</si>
  <si>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</si>
  <si>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</si>
  <si>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</si>
  <si>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</si>
  <si>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</si>
  <si>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</si>
  <si>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</si>
  <si>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</si>
  <si>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</si>
  <si>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</si>
  <si>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</si>
  <si>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</si>
  <si>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</si>
  <si>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</si>
  <si>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</si>
  <si>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</si>
  <si>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</si>
  <si>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</si>
  <si>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</si>
  <si>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</si>
  <si>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</si>
  <si>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</si>
  <si>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</si>
  <si>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</si>
  <si>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</si>
  <si>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</si>
  <si>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</si>
  <si>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</si>
  <si>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</si>
  <si>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</si>
  <si>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</si>
  <si>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</si>
  <si>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</si>
  <si>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</si>
  <si>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</si>
  <si>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</si>
  <si>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</si>
  <si>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</si>
  <si>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</si>
  <si>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</si>
  <si>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</si>
  <si>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</si>
  <si>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</si>
  <si>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</si>
  <si>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</si>
  <si>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</si>
  <si>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</si>
  <si>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</si>
  <si>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</si>
  <si>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</si>
  <si>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</si>
  <si>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</si>
  <si>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</si>
  <si>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</si>
  <si>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</si>
  <si>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</si>
  <si>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</si>
  <si>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</si>
  <si>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</si>
  <si>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</si>
  <si>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</si>
  <si>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</si>
  <si>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</si>
  <si>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</si>
  <si>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</si>
  <si>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</si>
  <si>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</si>
  <si>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</si>
  <si>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</si>
  <si>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</si>
  <si>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</si>
  <si>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</si>
  <si>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</si>
  <si>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</si>
  <si>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</si>
  <si>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</si>
  <si>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</si>
  <si>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</si>
  <si>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</si>
  <si>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</si>
  <si>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</si>
  <si>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</si>
  <si>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</si>
  <si>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</si>
  <si>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</si>
  <si>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</si>
  <si>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</si>
  <si>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</si>
  <si>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</si>
  <si>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</si>
  <si>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</si>
  <si>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</si>
  <si>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</si>
  <si>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</si>
  <si>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</si>
  <si>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</si>
  <si>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</si>
  <si>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</si>
  <si>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</si>
  <si>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</si>
  <si>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</si>
  <si>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</si>
  <si>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</si>
  <si>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</si>
  <si>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</si>
  <si>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</si>
  <si>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</si>
  <si>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</si>
  <si>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</si>
  <si>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</si>
  <si>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</si>
  <si>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</si>
  <si>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</si>
  <si>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</si>
  <si>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</si>
  <si>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</si>
  <si>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</si>
  <si>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</si>
  <si>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</si>
  <si>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</si>
  <si>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</si>
  <si>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</si>
  <si>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</si>
  <si>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</si>
  <si>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</si>
  <si>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</si>
  <si>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</si>
  <si>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</si>
  <si>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</si>
  <si>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</si>
  <si>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</si>
  <si>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</si>
  <si>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</si>
  <si>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</si>
  <si>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</si>
  <si>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</si>
  <si>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</si>
  <si>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</si>
  <si>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</si>
  <si>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</si>
  <si>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</si>
  <si>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</si>
  <si>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</si>
  <si>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</si>
  <si>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</si>
  <si>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</si>
  <si>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</si>
  <si>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</si>
  <si>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</si>
  <si>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</si>
  <si>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</si>
  <si>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</si>
  <si>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</si>
  <si>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</si>
  <si>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</si>
  <si>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</si>
  <si>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</si>
  <si>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</si>
  <si>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</si>
  <si>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</si>
  <si>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</si>
  <si>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</si>
  <si>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</si>
  <si>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</si>
  <si>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</si>
  <si>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</si>
  <si>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</si>
  <si>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</si>
  <si>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</si>
  <si>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</si>
  <si>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</si>
  <si>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</si>
  <si>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</si>
  <si>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</si>
  <si>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</si>
  <si>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</si>
  <si>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</si>
  <si>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</si>
  <si>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</si>
  <si>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</si>
  <si>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</si>
  <si>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</si>
  <si>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</si>
  <si>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</si>
  <si>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</si>
  <si>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</si>
  <si>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</si>
  <si>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</si>
  <si>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</si>
  <si>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</si>
  <si>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</si>
  <si>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</si>
  <si>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</si>
  <si>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</si>
  <si>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</si>
  <si>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</si>
  <si>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</si>
  <si>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</si>
  <si>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</si>
  <si>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</si>
  <si>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</si>
  <si>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</si>
  <si>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</si>
  <si>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</si>
  <si>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</si>
  <si>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</si>
  <si>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</si>
  <si>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</si>
  <si>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</si>
  <si>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</si>
  <si>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</si>
  <si>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</si>
  <si>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</si>
  <si>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</si>
  <si>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</si>
  <si>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</si>
  <si>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</si>
  <si>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</si>
  <si>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</si>
  <si>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</si>
  <si>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</si>
  <si>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</si>
  <si>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</si>
  <si>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</si>
  <si>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</si>
  <si>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</si>
  <si>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</si>
  <si>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</si>
  <si>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</si>
  <si>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</si>
  <si>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</si>
  <si>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</si>
  <si>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</si>
  <si>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</si>
  <si>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</si>
  <si>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</si>
  <si>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</si>
  <si>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</si>
  <si>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</si>
  <si>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</si>
  <si>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</si>
  <si>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</si>
  <si>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</si>
  <si>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</si>
  <si>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</si>
  <si>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</si>
  <si>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</si>
  <si>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</si>
  <si>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</si>
  <si>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</si>
  <si>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</si>
  <si>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</si>
  <si>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</si>
  <si>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</si>
  <si>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</si>
  <si>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</si>
  <si>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</si>
  <si>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</si>
  <si>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</si>
  <si>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</si>
  <si>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</si>
  <si>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</si>
  <si>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</si>
  <si>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</si>
  <si>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</si>
  <si>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</si>
  <si>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</si>
  <si>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</si>
  <si>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</si>
  <si>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</si>
  <si>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</si>
  <si>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</si>
  <si>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</si>
  <si>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</si>
  <si>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</si>
  <si>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</si>
  <si>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</si>
  <si>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</si>
  <si>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</si>
  <si>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</si>
  <si>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</si>
  <si>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</si>
  <si>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</si>
  <si>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</si>
  <si>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</si>
  <si>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</si>
  <si>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</si>
  <si>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</si>
  <si>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</si>
  <si>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</si>
  <si>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</si>
  <si>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</si>
  <si>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</si>
  <si>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</si>
  <si>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</si>
  <si>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</si>
  <si>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</si>
  <si>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</si>
  <si>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</si>
  <si>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</si>
  <si>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</si>
  <si>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</si>
  <si>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</si>
  <si>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</si>
  <si>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</si>
  <si>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</si>
  <si>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</si>
  <si>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</si>
  <si>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</si>
  <si>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</si>
  <si>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</si>
  <si>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</si>
  <si>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</si>
  <si>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</si>
  <si>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</si>
  <si>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</si>
  <si>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</si>
  <si>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</si>
  <si>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</si>
  <si>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</si>
  <si>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</si>
  <si>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</si>
  <si>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</si>
  <si>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</si>
  <si>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</si>
  <si>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</si>
  <si>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</si>
  <si>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</si>
  <si>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</si>
  <si>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</si>
  <si>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</si>
  <si>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</si>
  <si>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</si>
  <si>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</si>
  <si>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</si>
  <si>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</si>
  <si>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</si>
  <si>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</si>
  <si>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</si>
  <si>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</si>
  <si>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</si>
  <si>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</si>
  <si>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</si>
  <si>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</si>
  <si>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</si>
  <si>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</si>
  <si>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</si>
  <si>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</si>
  <si>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</si>
  <si>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</si>
  <si>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</si>
  <si>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</si>
  <si>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</si>
  <si>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</si>
  <si>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</si>
  <si>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</si>
  <si>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</si>
  <si>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</si>
  <si>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</si>
  <si>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</si>
  <si>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</si>
  <si>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</si>
  <si>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</si>
  <si>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</si>
  <si>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</si>
  <si>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</si>
  <si>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</si>
  <si>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</si>
  <si>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</si>
  <si>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</si>
  <si>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</si>
  <si>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</si>
  <si>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</si>
  <si>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</si>
  <si>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</si>
  <si>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</si>
  <si>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</si>
  <si>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</si>
  <si>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</si>
  <si>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</si>
  <si>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</si>
  <si>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</si>
  <si>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</si>
  <si>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</si>
  <si>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</si>
  <si>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</si>
  <si>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</si>
  <si>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</si>
  <si>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</si>
  <si>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</si>
  <si>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</si>
  <si>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</si>
  <si>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</si>
  <si>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</si>
  <si>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</si>
  <si>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</si>
  <si>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</si>
  <si>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</si>
  <si>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</si>
  <si>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</si>
  <si>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</si>
  <si>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</si>
  <si>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</si>
  <si>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</si>
  <si>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</si>
  <si>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</si>
  <si>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</si>
  <si>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</si>
  <si>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</si>
  <si>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</si>
  <si>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</si>
  <si>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</si>
  <si>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</si>
  <si>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</si>
  <si>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</si>
  <si>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</si>
  <si>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</si>
  <si>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</si>
  <si>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</si>
  <si>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</si>
  <si>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</si>
  <si>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</si>
  <si>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</si>
  <si>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</si>
  <si>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</si>
  <si>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</si>
  <si>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</si>
  <si>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</si>
  <si>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</si>
  <si>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</si>
  <si>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</si>
  <si>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</si>
  <si>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</si>
  <si>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</si>
  <si>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</si>
  <si>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</si>
  <si>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</si>
  <si>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</si>
  <si>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</si>
  <si>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</si>
  <si>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</si>
  <si>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</si>
  <si>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</si>
  <si>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</si>
  <si>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</si>
  <si>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</si>
  <si>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</si>
  <si>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</si>
  <si>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</si>
  <si>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</si>
  <si>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</si>
  <si>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</si>
  <si>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</si>
  <si>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</si>
  <si>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</si>
  <si>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</si>
  <si>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</si>
  <si>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</si>
  <si>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</si>
  <si>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</si>
  <si>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</si>
  <si>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</si>
  <si>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</si>
  <si>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</si>
  <si>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</si>
  <si>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</si>
  <si>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</si>
  <si>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</si>
  <si>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</si>
  <si>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</si>
  <si>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</si>
  <si>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</si>
  <si>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</si>
  <si>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</si>
  <si>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</si>
  <si>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</si>
  <si>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</si>
  <si>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</si>
  <si>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</si>
  <si>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</si>
  <si>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</si>
  <si>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</si>
  <si>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</si>
  <si>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</si>
  <si>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</si>
  <si>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</si>
  <si>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</si>
  <si>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</si>
  <si>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</si>
  <si>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</si>
  <si>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</si>
  <si>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</si>
  <si>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</si>
  <si>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</si>
  <si>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</si>
  <si>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</si>
  <si>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</si>
  <si>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</si>
  <si>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</si>
  <si>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</si>
  <si>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</si>
  <si>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</si>
  <si>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</si>
  <si>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</si>
  <si>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</si>
  <si>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</si>
  <si>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</si>
  <si>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</si>
  <si>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</si>
  <si>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</si>
  <si>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</si>
  <si>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</si>
  <si>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</si>
  <si>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</si>
  <si>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</si>
  <si>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</si>
  <si>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</si>
  <si>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</si>
  <si>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</si>
  <si>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</si>
  <si>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</si>
  <si>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</si>
  <si>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</si>
  <si>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</si>
  <si>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</si>
  <si>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</si>
  <si>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</si>
  <si>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</si>
  <si>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</si>
  <si>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</si>
  <si>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</si>
  <si>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</si>
  <si>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</si>
  <si>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</si>
  <si>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</si>
  <si>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</si>
  <si>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</si>
  <si>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</si>
  <si>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</si>
  <si>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</si>
  <si>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</si>
  <si>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</si>
  <si>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</si>
  <si>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</si>
  <si>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</si>
  <si>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</si>
  <si>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</si>
  <si>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</si>
  <si>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</si>
  <si>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</si>
  <si>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</si>
  <si>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</si>
  <si>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</si>
  <si>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</si>
  <si>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</si>
  <si>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</si>
  <si>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</si>
  <si>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</si>
  <si>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</si>
  <si>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</si>
  <si>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</si>
  <si>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</si>
  <si>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</si>
  <si>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</si>
  <si>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</si>
  <si>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</si>
  <si>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</si>
  <si>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</si>
  <si>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</si>
  <si>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</si>
  <si>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</si>
  <si>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</si>
  <si>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</si>
  <si>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</si>
  <si>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</si>
  <si>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</si>
  <si>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</si>
  <si>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</si>
  <si>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</si>
  <si>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</si>
  <si>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</si>
  <si>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</si>
  <si>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</si>
  <si>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</si>
  <si>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</si>
  <si>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</si>
  <si>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</si>
  <si>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</si>
  <si>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</si>
  <si>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</si>
  <si>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</si>
  <si>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</si>
  <si>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</si>
  <si>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</si>
  <si>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</si>
  <si>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</si>
  <si>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</si>
  <si>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</si>
  <si>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</si>
  <si>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</si>
  <si>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</si>
  <si>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</si>
  <si>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</si>
  <si>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</si>
  <si>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</si>
  <si>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</si>
  <si>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</si>
  <si>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</si>
  <si>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</si>
  <si>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</si>
  <si>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</si>
  <si>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</si>
  <si>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</si>
  <si>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</si>
  <si>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</si>
  <si>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</si>
  <si>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</si>
  <si>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</si>
  <si>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</si>
  <si>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</si>
  <si>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</si>
  <si>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</si>
  <si>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</si>
  <si>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</si>
  <si>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</si>
  <si>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</si>
  <si>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</si>
  <si>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</si>
  <si>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</si>
  <si>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</si>
  <si>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</si>
  <si>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</si>
  <si>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</si>
  <si>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</si>
  <si>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</si>
  <si>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</si>
  <si>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</si>
  <si>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</si>
  <si>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</si>
  <si>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</si>
  <si>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</si>
  <si>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</si>
  <si>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</si>
  <si>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</si>
  <si>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</si>
  <si>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</si>
  <si>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</si>
  <si>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</si>
  <si>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</si>
  <si>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</si>
  <si>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</si>
  <si>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</si>
  <si>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</si>
  <si>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</si>
  <si>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</si>
  <si>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</si>
  <si>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</si>
  <si>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</si>
  <si>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</si>
  <si>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</si>
  <si>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</si>
  <si>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</si>
  <si>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</si>
  <si>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</si>
  <si>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</si>
  <si>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</si>
  <si>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</si>
  <si>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</si>
  <si>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</si>
  <si>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</si>
  <si>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</si>
  <si>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</si>
  <si>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</si>
  <si>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</si>
  <si>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</si>
  <si>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</si>
  <si>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</si>
  <si>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</si>
  <si>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</si>
  <si>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</si>
  <si>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</si>
  <si>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</si>
  <si>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</si>
  <si>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</si>
  <si>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</si>
  <si>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</si>
  <si>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</si>
  <si>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</si>
  <si>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</si>
  <si>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</si>
  <si>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</si>
  <si>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</si>
  <si>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</si>
  <si>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</si>
  <si>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</si>
  <si>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</si>
  <si>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</si>
  <si>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</si>
  <si>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</si>
  <si>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</si>
  <si>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</si>
  <si>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</si>
  <si>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</si>
  <si>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</si>
  <si>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</si>
  <si>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</si>
  <si>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</si>
  <si>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</si>
  <si>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</si>
  <si>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</si>
  <si>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</si>
  <si>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</si>
  <si>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</si>
  <si>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</si>
  <si>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</si>
  <si>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</si>
  <si>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</si>
  <si>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</si>
  <si>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</si>
  <si>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</si>
  <si>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</si>
  <si>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</si>
  <si>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</si>
  <si>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</si>
  <si>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</si>
  <si>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</si>
  <si>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</si>
  <si>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</si>
  <si>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</si>
  <si>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</si>
  <si>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</si>
  <si>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</si>
  <si>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</si>
  <si>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</si>
  <si>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</si>
  <si>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</si>
  <si>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</si>
  <si>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</si>
  <si>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</si>
  <si>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</si>
  <si>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</si>
  <si>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</si>
  <si>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</si>
  <si>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</si>
  <si>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</si>
  <si>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</si>
  <si>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</si>
  <si>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</si>
  <si>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</si>
  <si>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</si>
  <si>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</si>
  <si>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</si>
  <si>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</si>
  <si>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</si>
  <si>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</si>
  <si>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</si>
  <si>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</si>
  <si>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</si>
  <si>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</si>
  <si>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</si>
  <si>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</si>
  <si>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</si>
  <si>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</si>
  <si>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</si>
  <si>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</si>
  <si>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</si>
  <si>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</si>
  <si>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</si>
  <si>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</si>
  <si>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</si>
  <si>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</si>
  <si>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</si>
  <si>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</si>
  <si>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</si>
  <si>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</si>
  <si>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</si>
  <si>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</si>
  <si>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</si>
  <si>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</si>
  <si>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</si>
  <si>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</si>
  <si>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</si>
  <si>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</si>
  <si>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</si>
  <si>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</si>
  <si>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</si>
  <si>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</si>
  <si>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</si>
  <si>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</si>
  <si>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</si>
  <si>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</si>
  <si>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</si>
  <si>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</si>
  <si>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</si>
  <si>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</si>
  <si>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</si>
  <si>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</si>
  <si>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</si>
  <si>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</si>
  <si>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</si>
  <si>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</si>
  <si>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</si>
  <si>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</si>
  <si>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</si>
  <si>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</si>
  <si>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</si>
  <si>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</si>
  <si>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</si>
  <si>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</si>
  <si>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</si>
  <si>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</si>
  <si>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</si>
  <si>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</si>
  <si>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</si>
  <si>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</si>
  <si>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</si>
  <si>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</si>
  <si>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</si>
  <si>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</si>
  <si>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</si>
  <si>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</si>
  <si>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</si>
  <si>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</si>
  <si>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</si>
  <si>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</si>
  <si>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</si>
  <si>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</si>
  <si>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</si>
  <si>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</si>
  <si>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</si>
  <si>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</si>
  <si>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</si>
  <si>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</si>
  <si>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</si>
  <si>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</si>
  <si>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</si>
  <si>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</si>
  <si>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</si>
  <si>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</si>
  <si>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</si>
  <si>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</si>
  <si>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</si>
  <si>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</si>
  <si>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</si>
  <si>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</si>
  <si>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</si>
  <si>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</si>
  <si>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</si>
  <si>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</si>
  <si>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</si>
  <si>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</si>
  <si>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</si>
  <si>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</si>
  <si>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</si>
  <si>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</si>
  <si>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</si>
  <si>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</si>
  <si>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</si>
  <si>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</si>
  <si>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</si>
  <si>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</si>
  <si>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</si>
  <si>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</si>
  <si>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</si>
  <si>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</si>
  <si>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</si>
  <si>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</si>
  <si>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</si>
  <si>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</si>
  <si>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</si>
  <si>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</si>
  <si>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</si>
  <si>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</si>
  <si>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</si>
  <si>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</si>
  <si>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</si>
  <si>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</si>
  <si>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</si>
  <si>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</si>
  <si>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</si>
  <si>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</si>
  <si>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</si>
  <si>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</si>
  <si>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</si>
  <si>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</si>
  <si>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</si>
  <si>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</si>
  <si>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</si>
  <si>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</si>
  <si>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</si>
  <si>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</si>
  <si>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</si>
  <si>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</si>
  <si>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</si>
  <si>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</si>
  <si>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</si>
  <si>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</si>
  <si>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</si>
  <si>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</si>
  <si>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</si>
  <si>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</si>
  <si>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</si>
  <si>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</si>
  <si>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</si>
  <si>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</si>
  <si>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</si>
  <si>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</si>
  <si>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</si>
  <si>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</si>
  <si>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</si>
  <si>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</si>
  <si>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</si>
  <si>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</si>
  <si>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</si>
  <si>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</si>
  <si>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</si>
  <si>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</si>
  <si>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</si>
  <si>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</si>
  <si>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</si>
  <si>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</si>
  <si>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</si>
  <si>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</si>
  <si>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</si>
  <si>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</si>
  <si>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</si>
  <si>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</si>
  <si>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</si>
  <si>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</si>
  <si>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</si>
  <si>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</si>
  <si>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</si>
  <si>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</si>
  <si>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</si>
  <si>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</si>
  <si>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</si>
  <si>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</si>
  <si>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</si>
  <si>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</si>
  <si>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</si>
  <si>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</si>
  <si>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</si>
  <si>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</si>
  <si>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</si>
  <si>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</si>
  <si>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</si>
  <si>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</si>
  <si>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</si>
  <si>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</si>
  <si>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</si>
  <si>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</si>
  <si>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</si>
  <si>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</si>
  <si>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</si>
  <si>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</si>
  <si>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</si>
  <si>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</si>
  <si>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</si>
  <si>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</si>
  <si>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</si>
  <si>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</si>
  <si>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</si>
  <si>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</si>
  <si>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</si>
  <si>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</si>
  <si>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</si>
  <si>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</si>
  <si>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</si>
  <si>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</si>
  <si>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</si>
  <si>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</si>
  <si>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</si>
  <si>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</si>
  <si>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</si>
  <si>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</si>
  <si>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</si>
  <si>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</si>
  <si>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</si>
  <si>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</si>
  <si>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</si>
  <si>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</si>
  <si>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</si>
  <si>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</si>
  <si>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</si>
  <si>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</si>
  <si>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</si>
  <si>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</si>
  <si>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</si>
  <si>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</si>
  <si>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</si>
  <si>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</si>
  <si>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</si>
  <si>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</si>
  <si>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</si>
  <si>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</si>
  <si>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</si>
  <si>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</si>
  <si>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</si>
  <si>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</si>
  <si>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</si>
  <si>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</si>
  <si>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</si>
  <si>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</si>
  <si>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</si>
  <si>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</si>
  <si>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</si>
  <si>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</si>
  <si>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</si>
  <si>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</si>
  <si>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</si>
  <si>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</si>
  <si>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</si>
  <si>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</si>
  <si>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</si>
  <si>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</si>
  <si>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</si>
  <si>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</si>
  <si>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</si>
  <si>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</si>
  <si>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</si>
  <si>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</si>
  <si>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</si>
  <si>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</si>
  <si>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</si>
  <si>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</si>
  <si>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</si>
  <si>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</si>
  <si>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</si>
  <si>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</si>
  <si>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</si>
  <si>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</si>
  <si>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</si>
  <si>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</si>
  <si>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</si>
  <si>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</si>
  <si>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</si>
  <si>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</si>
  <si>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</si>
  <si>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</si>
  <si>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</si>
  <si>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</si>
  <si>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</si>
  <si>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</si>
  <si>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</si>
  <si>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</si>
  <si>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</si>
  <si>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</si>
  <si>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</si>
  <si>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</si>
  <si>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</si>
  <si>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</si>
  <si>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</si>
  <si>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</si>
  <si>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</si>
  <si>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</si>
  <si>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</si>
  <si>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</si>
  <si>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</si>
  <si>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</si>
  <si>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</si>
  <si>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</si>
  <si>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</si>
  <si>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</si>
  <si>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</si>
  <si>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</si>
  <si>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</si>
  <si>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</si>
  <si>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</si>
  <si>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</si>
  <si>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</si>
  <si>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</si>
  <si>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</si>
  <si>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</si>
  <si>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</si>
  <si>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</si>
  <si>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</si>
  <si>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</si>
  <si>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</si>
  <si>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</si>
  <si>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</si>
  <si>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</si>
  <si>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</si>
  <si>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</si>
  <si>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</si>
  <si>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</si>
  <si>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</si>
  <si>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</si>
  <si>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</si>
  <si>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</si>
  <si>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</si>
  <si>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</si>
  <si>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</si>
  <si>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</si>
  <si>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</si>
  <si>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</si>
  <si>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</si>
  <si>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</si>
  <si>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</si>
  <si>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</si>
  <si>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</si>
  <si>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</si>
  <si>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</si>
  <si>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</si>
  <si>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</si>
  <si>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</si>
  <si>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</si>
  <si>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</si>
  <si>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</si>
  <si>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</si>
  <si>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</si>
  <si>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</si>
  <si>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</si>
  <si>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</si>
  <si>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</si>
  <si>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</si>
  <si>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</si>
  <si>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</si>
  <si>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</si>
  <si>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</si>
  <si>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</si>
  <si>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</si>
  <si>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</si>
  <si>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</si>
  <si>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</si>
  <si>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</si>
  <si>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</si>
  <si>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</si>
  <si>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</si>
  <si>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</si>
  <si>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</si>
  <si>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</si>
  <si>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</si>
  <si>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</si>
  <si>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</si>
  <si>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</si>
  <si>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</si>
  <si>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</si>
  <si>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</si>
  <si>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</si>
  <si>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</si>
  <si>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</si>
  <si>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</si>
  <si>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</si>
  <si>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</si>
  <si>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</si>
  <si>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</si>
  <si>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</si>
  <si>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</si>
  <si>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</si>
  <si>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</si>
  <si>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</si>
  <si>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</si>
  <si>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</si>
  <si>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</si>
  <si>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</si>
  <si>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</si>
  <si>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</si>
  <si>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</si>
  <si>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</si>
  <si>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</si>
  <si>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</si>
  <si>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</si>
  <si>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</si>
  <si>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</si>
  <si>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</si>
  <si>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</si>
  <si>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</si>
  <si>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</si>
  <si>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</si>
  <si>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</si>
  <si>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</si>
  <si>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</si>
  <si>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</si>
  <si>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</si>
  <si>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</si>
  <si>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</si>
  <si>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</si>
  <si>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</si>
  <si>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</si>
  <si>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</si>
  <si>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</si>
  <si>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</si>
  <si>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</si>
  <si>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</si>
  <si>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</si>
  <si>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</si>
  <si>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</si>
  <si>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</si>
  <si>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</si>
  <si>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</si>
  <si>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</si>
  <si>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</si>
  <si>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</si>
  <si>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</si>
  <si>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</si>
  <si>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</si>
  <si>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</si>
  <si>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</si>
  <si>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</si>
  <si>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</si>
  <si>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</si>
  <si>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</si>
  <si>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</si>
  <si>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</si>
  <si>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</si>
  <si>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</si>
  <si>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</si>
  <si>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</si>
  <si>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</si>
  <si>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</si>
  <si>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</si>
  <si>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</si>
  <si>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</si>
  <si>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</si>
  <si>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</si>
  <si>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</si>
  <si>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</si>
  <si>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</si>
  <si>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</si>
  <si>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</si>
  <si>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</si>
  <si>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</si>
  <si>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</si>
  <si>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</si>
  <si>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</si>
  <si>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</si>
  <si>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</si>
  <si>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</si>
  <si>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</si>
  <si>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</si>
  <si>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</si>
  <si>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</si>
  <si>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</si>
  <si>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</si>
  <si>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</si>
  <si>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</si>
  <si>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</si>
  <si>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</si>
  <si>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</si>
  <si>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</si>
  <si>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</si>
  <si>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</si>
  <si>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</si>
  <si>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</si>
  <si>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</si>
  <si>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</si>
  <si>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</si>
  <si>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</si>
  <si>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</si>
  <si>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</si>
  <si>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</si>
  <si>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</si>
  <si>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</si>
  <si>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</si>
  <si>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</si>
  <si>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</si>
  <si>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</si>
  <si>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</si>
  <si>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</si>
  <si>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</si>
  <si>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</si>
  <si>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</si>
  <si>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</si>
  <si>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</si>
  <si>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</si>
  <si>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</si>
  <si>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</si>
  <si>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</si>
  <si>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</si>
  <si>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</si>
  <si>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</si>
  <si>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</si>
  <si>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</si>
  <si>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</si>
  <si>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</si>
  <si>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</si>
  <si>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</si>
  <si>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</si>
  <si>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</si>
  <si>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</si>
  <si>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</si>
  <si>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</si>
  <si>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</si>
  <si>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</si>
  <si>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</si>
  <si>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</si>
  <si>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</si>
  <si>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</si>
  <si>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</si>
  <si>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</si>
  <si>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</si>
  <si>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</si>
  <si>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</si>
  <si>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</si>
  <si>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</si>
  <si>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</si>
  <si>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</si>
  <si>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</si>
  <si>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</si>
  <si>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</si>
  <si>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</si>
  <si>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</si>
  <si>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</si>
  <si>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</si>
  <si>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</si>
  <si>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</si>
  <si>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</si>
  <si>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</si>
  <si>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</si>
  <si>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</si>
  <si>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</si>
  <si>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</si>
  <si>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</si>
  <si>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</si>
  <si>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</si>
  <si>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</si>
  <si>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</si>
  <si>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</si>
  <si>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</si>
  <si>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</si>
  <si>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</si>
  <si>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</si>
  <si>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</si>
  <si>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</si>
  <si>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</si>
  <si>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</si>
  <si>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</si>
  <si>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</si>
  <si>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</si>
  <si>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</si>
  <si>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</si>
  <si>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</si>
  <si>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</si>
  <si>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</si>
  <si>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</si>
  <si>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</si>
  <si>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</si>
  <si>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</si>
  <si>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</si>
  <si>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</si>
  <si>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</si>
  <si>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</si>
  <si>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</si>
  <si>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</si>
  <si>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</si>
  <si>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</si>
  <si>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</si>
  <si>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</si>
  <si>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</si>
  <si>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</si>
  <si>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</si>
  <si>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</si>
  <si>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</si>
  <si>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</si>
  <si>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</si>
  <si>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</si>
  <si>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</si>
  <si>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</si>
  <si>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</si>
  <si>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</si>
  <si>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</si>
  <si>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</si>
  <si>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</si>
  <si>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</si>
  <si>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</si>
  <si>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</si>
  <si>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</si>
  <si>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</si>
  <si>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</si>
  <si>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</si>
  <si>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</si>
  <si>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</si>
  <si>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</si>
  <si>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</si>
  <si>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</si>
  <si>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</si>
  <si>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</si>
  <si>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</si>
  <si>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</si>
  <si>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</si>
  <si>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</si>
  <si>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</si>
  <si>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</si>
  <si>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</si>
  <si>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</si>
  <si>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</si>
  <si>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</si>
  <si>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</si>
  <si>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</si>
  <si>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</si>
  <si>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</si>
  <si>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</si>
  <si>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</si>
  <si>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</si>
  <si>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</si>
  <si>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</si>
  <si>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</si>
  <si>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</si>
  <si>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</si>
  <si>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</si>
  <si>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</si>
  <si>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</si>
  <si>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</si>
  <si>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</si>
  <si>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</si>
  <si>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</si>
  <si>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</si>
  <si>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</si>
  <si>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</si>
  <si>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</si>
  <si>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</si>
  <si>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</si>
  <si>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</si>
  <si>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</si>
  <si>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</si>
  <si>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</si>
  <si>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</si>
  <si>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</si>
  <si>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</si>
  <si>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</si>
  <si>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</si>
  <si>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</si>
  <si>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</si>
  <si>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</si>
  <si>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</si>
  <si>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</si>
  <si>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</si>
  <si>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</si>
  <si>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</si>
  <si>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</si>
  <si>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</si>
  <si>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</si>
  <si>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</si>
  <si>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</si>
  <si>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</si>
  <si>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</si>
  <si>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</si>
  <si>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</si>
  <si>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</si>
  <si>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</si>
  <si>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</si>
  <si>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</si>
  <si>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</si>
  <si>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</si>
  <si>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</si>
  <si>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</si>
  <si>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</si>
  <si>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</si>
  <si>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</si>
  <si>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</si>
  <si>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</si>
  <si>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</si>
  <si>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</si>
  <si>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</si>
  <si>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</si>
  <si>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</si>
  <si>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</si>
  <si>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</si>
  <si>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</si>
  <si>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</si>
  <si>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</si>
  <si>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</si>
  <si>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</si>
  <si>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</si>
  <si>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</si>
  <si>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</si>
  <si>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</si>
  <si>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</si>
  <si>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</si>
  <si>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</si>
  <si>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</si>
  <si>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</si>
  <si>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</si>
  <si>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</si>
  <si>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</si>
  <si>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</si>
  <si>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</si>
  <si>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</si>
  <si>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</si>
  <si>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</si>
  <si>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</si>
  <si>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</si>
  <si>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</si>
  <si>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</si>
  <si>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</si>
  <si>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</si>
  <si>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</si>
  <si>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</si>
  <si>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</si>
  <si>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</si>
  <si>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</si>
  <si>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</si>
  <si>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</si>
  <si>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</si>
  <si>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</si>
  <si>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</si>
  <si>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</si>
  <si>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</si>
  <si>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</si>
  <si>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</si>
  <si>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</si>
  <si>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</si>
  <si>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</si>
  <si>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</si>
  <si>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</si>
  <si>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</si>
  <si>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</si>
  <si>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</si>
  <si>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</si>
  <si>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</si>
  <si>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</si>
  <si>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</si>
  <si>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</si>
  <si>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</si>
  <si>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</si>
  <si>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</si>
  <si>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</si>
  <si>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</si>
  <si>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</si>
  <si>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</si>
  <si>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</si>
  <si>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</si>
  <si>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</si>
  <si>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</si>
  <si>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</si>
  <si>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</si>
  <si>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</si>
  <si>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</si>
  <si>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</si>
  <si>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</si>
  <si>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</si>
  <si>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</si>
  <si>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</si>
  <si>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</si>
  <si>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</si>
  <si>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</si>
  <si>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</si>
  <si>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</si>
  <si>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</si>
  <si>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</si>
  <si>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</si>
  <si>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</si>
  <si>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</si>
  <si>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</si>
  <si>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</si>
  <si>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</si>
  <si>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</si>
  <si>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</si>
  <si>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</si>
  <si>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</si>
  <si>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</si>
  <si>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</si>
  <si>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</si>
  <si>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</si>
  <si>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</si>
  <si>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</si>
  <si>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</si>
  <si>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</si>
  <si>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</si>
  <si>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</si>
  <si>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</si>
  <si>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</si>
  <si>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</si>
  <si>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</si>
  <si>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</si>
  <si>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</si>
  <si>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</si>
  <si>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</si>
  <si>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</si>
  <si>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</si>
  <si>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</si>
  <si>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</si>
  <si>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</si>
  <si>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</si>
  <si>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</si>
  <si>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</si>
  <si>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</si>
  <si>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</si>
  <si>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</si>
  <si>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</si>
  <si>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</si>
  <si>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</si>
  <si>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</si>
  <si>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</si>
  <si>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</si>
  <si>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</si>
  <si>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</si>
  <si>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</si>
  <si>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</si>
  <si>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</si>
  <si>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</si>
  <si>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</si>
  <si>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</si>
  <si>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</si>
  <si>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</si>
  <si>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</si>
  <si>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</si>
  <si>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</si>
  <si>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</si>
  <si>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</si>
  <si>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</si>
  <si>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</si>
  <si>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</si>
  <si>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</si>
  <si>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</si>
  <si>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</si>
  <si>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</si>
  <si>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</si>
  <si>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</si>
  <si>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</si>
  <si>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</si>
  <si>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</si>
  <si>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</si>
  <si>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</si>
  <si>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</si>
  <si>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</si>
  <si>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</si>
  <si>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</si>
  <si>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</si>
  <si>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</si>
  <si>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</si>
  <si>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</si>
  <si>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</si>
  <si>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</si>
  <si>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</si>
  <si>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</si>
  <si>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</si>
  <si>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</si>
  <si>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</si>
  <si>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</si>
  <si>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</si>
  <si>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</si>
  <si>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</si>
  <si>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</si>
  <si>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</si>
  <si>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</si>
  <si>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</si>
  <si>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</si>
  <si>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</si>
  <si>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</si>
  <si>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</si>
  <si>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</si>
  <si>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</si>
  <si>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</si>
  <si>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</si>
  <si>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</si>
  <si>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</si>
  <si>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</si>
  <si>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</si>
  <si>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</si>
  <si>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</si>
  <si>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</si>
  <si>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</si>
  <si>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</si>
  <si>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</si>
  <si>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</si>
  <si>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</si>
  <si>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</si>
  <si>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</si>
  <si>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</si>
  <si>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</si>
  <si>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</si>
  <si>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</si>
  <si>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</si>
  <si>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</si>
  <si>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</si>
  <si>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</si>
  <si>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</si>
  <si>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</si>
  <si>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</si>
  <si>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</si>
  <si>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</si>
  <si>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</si>
  <si>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</si>
  <si>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</si>
  <si>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</si>
  <si>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</si>
  <si>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</si>
  <si>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</si>
  <si>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</si>
  <si>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</si>
  <si>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</si>
  <si>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</si>
  <si>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</si>
  <si>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</si>
  <si>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</si>
  <si>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</si>
  <si>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</si>
  <si>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</si>
  <si>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</si>
  <si>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</si>
  <si>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</si>
  <si>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</si>
  <si>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</si>
  <si>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</si>
  <si>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</si>
  <si>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</si>
  <si>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</si>
  <si>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</si>
  <si>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</si>
  <si>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</si>
  <si>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</si>
  <si>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</si>
  <si>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</si>
  <si>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</si>
  <si>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</si>
  <si>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</si>
  <si>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</si>
  <si>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</si>
  <si>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</si>
  <si>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</si>
  <si>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</si>
  <si>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</si>
  <si>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</si>
  <si>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</si>
  <si>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</si>
  <si>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</si>
  <si>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</si>
  <si>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</si>
  <si>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</si>
  <si>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</si>
  <si>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</si>
  <si>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</si>
  <si>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</si>
  <si>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</si>
  <si>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</si>
  <si>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</si>
  <si>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</si>
  <si>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</si>
  <si>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</si>
  <si>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</si>
  <si>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</si>
  <si>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</si>
  <si>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</si>
  <si>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</si>
  <si>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</si>
  <si>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</si>
  <si>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</si>
  <si>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</si>
  <si>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</si>
  <si>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</si>
  <si>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</si>
  <si>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</si>
  <si>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</si>
  <si>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</si>
  <si>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</si>
  <si>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</si>
  <si>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</si>
  <si>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</si>
  <si>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</si>
  <si>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</si>
  <si>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</si>
  <si>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</si>
  <si>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</si>
  <si>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</si>
  <si>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</si>
  <si>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</si>
  <si>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</si>
  <si>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</si>
  <si>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</si>
  <si>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</si>
  <si>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</si>
  <si>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</si>
  <si>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</si>
  <si>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</si>
  <si>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</si>
  <si>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</si>
  <si>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</si>
  <si>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</si>
  <si>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</si>
  <si>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</si>
  <si>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</si>
  <si>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</si>
  <si>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</si>
  <si>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</si>
  <si>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</si>
  <si>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</si>
  <si>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</si>
  <si>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</si>
  <si>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</si>
  <si>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</si>
  <si>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</si>
  <si>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</si>
  <si>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</si>
  <si>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</si>
  <si>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</si>
  <si>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</si>
  <si>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</si>
  <si>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</si>
  <si>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</si>
  <si>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</si>
  <si>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</si>
  <si>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</si>
  <si>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</si>
  <si>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</si>
  <si>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</si>
  <si>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</si>
  <si>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</si>
  <si>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</si>
  <si>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</si>
  <si>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</si>
  <si>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</si>
  <si>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</si>
  <si>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</si>
  <si>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</si>
  <si>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</si>
  <si>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</si>
  <si>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</si>
  <si>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</si>
  <si>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</si>
  <si>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</si>
  <si>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</si>
  <si>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</si>
  <si>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</si>
  <si>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</si>
  <si>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</si>
  <si>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</si>
  <si>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</si>
  <si>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</si>
  <si>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</si>
  <si>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</si>
  <si>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</si>
  <si>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</si>
  <si>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</si>
  <si>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</si>
  <si>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</si>
  <si>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</si>
  <si>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</si>
  <si>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</si>
  <si>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</si>
  <si>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</si>
  <si>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</si>
  <si>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</si>
  <si>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</si>
  <si>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</si>
  <si>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</si>
  <si>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</si>
  <si>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</si>
  <si>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</si>
  <si>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</si>
  <si>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</si>
  <si>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</si>
  <si>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</si>
  <si>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</si>
  <si>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</si>
  <si>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</si>
  <si>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</si>
  <si>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</si>
  <si>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</si>
  <si>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</si>
  <si>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</si>
  <si>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</si>
  <si>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</si>
  <si>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</si>
  <si>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</si>
  <si>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</si>
  <si>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</si>
  <si>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</si>
  <si>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</si>
  <si>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</si>
  <si>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</si>
  <si>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</si>
  <si>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</si>
  <si>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</si>
  <si>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</si>
  <si>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</si>
  <si>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</si>
  <si>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</si>
  <si>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</si>
  <si>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</si>
  <si>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</si>
  <si>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</si>
  <si>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</si>
  <si>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</si>
  <si>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</si>
  <si>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</si>
  <si>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</si>
  <si>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</si>
  <si>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</si>
  <si>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</si>
  <si>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</si>
  <si>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</si>
  <si>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</si>
  <si>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</si>
  <si>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</si>
  <si>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</si>
  <si>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</si>
  <si>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</si>
  <si>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</si>
  <si>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</si>
  <si>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</si>
  <si>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</si>
  <si>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</si>
  <si>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</si>
  <si>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</si>
  <si>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</si>
  <si>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</si>
  <si>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</si>
  <si>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</si>
  <si>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</si>
  <si>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</si>
  <si>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</si>
  <si>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</si>
  <si>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</si>
  <si>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</si>
  <si>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</si>
  <si>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</si>
  <si>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</si>
  <si>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</si>
  <si>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</si>
  <si>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</si>
  <si>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</si>
  <si>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</si>
  <si>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</si>
  <si>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</si>
  <si>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</si>
  <si>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</si>
  <si>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</si>
  <si>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</si>
  <si>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</si>
  <si>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</si>
  <si>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</si>
  <si>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</si>
  <si>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</si>
  <si>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</si>
  <si>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</si>
  <si>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</si>
  <si>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</si>
  <si>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</si>
  <si>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</si>
  <si>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</si>
  <si>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</si>
  <si>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</si>
  <si>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</si>
  <si>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</si>
  <si>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</si>
  <si>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</si>
  <si>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</si>
  <si>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</si>
  <si>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</si>
  <si>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</si>
  <si>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</si>
  <si>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</si>
  <si>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</si>
  <si>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</si>
  <si>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</si>
  <si>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</si>
  <si>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</si>
  <si>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</si>
  <si>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</si>
  <si>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</si>
  <si>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</si>
  <si>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</si>
  <si>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</si>
  <si>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</si>
  <si>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</si>
  <si>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</si>
  <si>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</si>
  <si>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</si>
  <si>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</si>
  <si>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</si>
  <si>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</si>
  <si>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</si>
  <si>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</si>
  <si>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</si>
  <si>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</si>
  <si>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</si>
  <si>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</si>
  <si>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</si>
  <si>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</si>
  <si>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</si>
  <si>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</si>
  <si>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</si>
  <si>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</si>
  <si>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</si>
  <si>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</si>
  <si>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</si>
  <si>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</si>
  <si>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</si>
  <si>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</si>
  <si>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</si>
  <si>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</si>
  <si>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</si>
  <si>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</si>
  <si>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</si>
  <si>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</si>
  <si>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</si>
  <si>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</si>
  <si>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</si>
  <si>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</si>
  <si>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</si>
  <si>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</si>
  <si>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</si>
  <si>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</si>
  <si>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</si>
  <si>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</si>
  <si>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</si>
  <si>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</si>
  <si>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</si>
  <si>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</si>
  <si>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</si>
  <si>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</si>
  <si>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</si>
  <si>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</si>
  <si>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</si>
  <si>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</si>
  <si>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</si>
  <si>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</si>
  <si>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</si>
  <si>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</si>
  <si>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</si>
  <si>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</si>
  <si>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</si>
  <si>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</si>
  <si>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</si>
  <si>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</si>
  <si>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</si>
  <si>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</si>
  <si>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</si>
  <si>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</si>
  <si>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</si>
  <si>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</si>
  <si>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</si>
  <si>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</si>
  <si>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</si>
  <si>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</si>
  <si>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</si>
  <si>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</si>
  <si>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</si>
  <si>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</si>
  <si>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</si>
  <si>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</si>
  <si>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</si>
  <si>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</si>
  <si>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</si>
  <si>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</si>
  <si>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</si>
  <si>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</si>
  <si>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</si>
  <si>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</si>
  <si>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</si>
  <si>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</si>
  <si>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</si>
  <si>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</si>
  <si>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</si>
  <si>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</si>
  <si>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</si>
  <si>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</si>
  <si>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</si>
  <si>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</si>
  <si>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</si>
  <si>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</si>
  <si>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</si>
  <si>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</si>
  <si>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</si>
  <si>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</si>
  <si>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</si>
  <si>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</si>
  <si>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</si>
  <si>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</si>
  <si>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</si>
  <si>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</si>
  <si>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</si>
  <si>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</si>
  <si>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</si>
  <si>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</si>
  <si>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</si>
  <si>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</si>
  <si>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</si>
  <si>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</si>
  <si>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</si>
  <si>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</si>
  <si>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</si>
  <si>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</si>
  <si>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</si>
  <si>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</si>
  <si>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</si>
  <si>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</si>
  <si>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</si>
  <si>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</si>
  <si>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</si>
  <si>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</si>
  <si>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</si>
  <si>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</si>
  <si>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</si>
  <si>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</si>
  <si>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</si>
  <si>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</si>
  <si>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</si>
  <si>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</si>
  <si>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</si>
  <si>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</si>
  <si>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</si>
  <si>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</si>
  <si>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</si>
  <si>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</si>
  <si>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</si>
  <si>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</si>
  <si>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</si>
  <si>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</si>
  <si>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</si>
  <si>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</si>
  <si>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</si>
  <si>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</si>
  <si>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</si>
  <si>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</si>
  <si>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</si>
  <si>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</si>
  <si>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</si>
  <si>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</si>
  <si>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</si>
  <si>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</si>
  <si>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</si>
  <si>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</si>
  <si>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</si>
  <si>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</si>
  <si>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</si>
  <si>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</si>
  <si>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</si>
  <si>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</si>
  <si>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</si>
  <si>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</si>
  <si>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</si>
  <si>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</si>
  <si>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</si>
  <si>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</si>
  <si>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</si>
  <si>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</si>
  <si>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</si>
  <si>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</si>
  <si>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</si>
  <si>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</si>
  <si>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</si>
  <si>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</si>
  <si>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</si>
  <si>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</si>
  <si>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</si>
  <si>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</si>
  <si>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</si>
  <si>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</si>
  <si>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</si>
  <si>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</si>
  <si>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</si>
  <si>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</si>
  <si>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</si>
  <si>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</si>
  <si>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</si>
  <si>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</si>
  <si>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</si>
  <si>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</si>
  <si>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</si>
  <si>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</si>
  <si>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</si>
  <si>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</si>
  <si>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</si>
  <si>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</si>
  <si>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</si>
  <si>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</si>
  <si>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</si>
  <si>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</si>
  <si>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</si>
  <si>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</si>
  <si>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</si>
  <si>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</si>
  <si>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</si>
  <si>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</si>
  <si>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</si>
  <si>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</si>
  <si>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</si>
  <si>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</si>
  <si>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</si>
  <si>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</si>
  <si>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</si>
  <si>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</si>
  <si>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</si>
  <si>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</si>
  <si>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</si>
  <si>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</si>
  <si>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</si>
  <si>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</si>
  <si>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</si>
  <si>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</si>
  <si>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</si>
  <si>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</si>
  <si>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</si>
  <si>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</si>
  <si>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</si>
  <si>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</si>
  <si>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</si>
  <si>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</si>
  <si>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</si>
  <si>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</si>
  <si>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</si>
  <si>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</si>
  <si>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</si>
  <si>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</si>
  <si>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</si>
  <si>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</si>
  <si>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</si>
  <si>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</si>
  <si>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</si>
  <si>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</si>
  <si>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</si>
  <si>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</si>
  <si>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</si>
  <si>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</si>
  <si>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</si>
  <si>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</si>
  <si>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</si>
  <si>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</si>
  <si>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</si>
  <si>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</si>
  <si>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</si>
  <si>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</si>
  <si>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</si>
  <si>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</si>
  <si>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</si>
  <si>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</si>
  <si>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</si>
  <si>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</si>
  <si>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</si>
  <si>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</si>
  <si>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</si>
  <si>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</si>
  <si>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</si>
  <si>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</si>
  <si>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</si>
  <si>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</si>
  <si>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</si>
  <si>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</si>
  <si>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</si>
  <si>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</si>
  <si>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</si>
  <si>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</si>
  <si>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</si>
  <si>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</si>
  <si>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</si>
  <si>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</si>
  <si>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</si>
  <si>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</si>
  <si>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</si>
  <si>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</si>
  <si>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</si>
  <si>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</si>
  <si>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</si>
  <si>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</si>
  <si>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</si>
  <si>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</si>
  <si>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</si>
  <si>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</si>
  <si>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</si>
  <si>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</si>
  <si>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</si>
  <si>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</si>
  <si>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</si>
  <si>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</si>
  <si>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</si>
  <si>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</si>
  <si>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</si>
  <si>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</si>
  <si>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</si>
  <si>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</si>
  <si>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</si>
  <si>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</si>
  <si>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</si>
  <si>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</si>
  <si>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</si>
  <si>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</si>
  <si>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</si>
  <si>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</si>
  <si>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</si>
  <si>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</si>
  <si>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</si>
  <si>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</si>
  <si>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</si>
  <si>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</si>
  <si>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</si>
  <si>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</si>
  <si>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</si>
  <si>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</si>
  <si>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</si>
  <si>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</si>
  <si>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</si>
  <si>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</si>
  <si>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</si>
  <si>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</si>
  <si>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</si>
  <si>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</si>
  <si>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</si>
  <si>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</si>
  <si>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</si>
  <si>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</si>
  <si>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</si>
  <si>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</si>
  <si>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</si>
  <si>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</si>
  <si>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</si>
  <si>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</si>
  <si>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</si>
  <si>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</si>
  <si>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</si>
  <si>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</si>
  <si>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</si>
  <si>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</si>
  <si>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</si>
  <si>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</si>
  <si>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</si>
  <si>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</si>
  <si>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</si>
  <si>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</si>
  <si>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</si>
  <si>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</si>
  <si>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</si>
  <si>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</si>
  <si>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</si>
  <si>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</si>
  <si>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</si>
  <si>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</si>
  <si>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</si>
  <si>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</si>
  <si>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</si>
  <si>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</si>
  <si>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</si>
  <si>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</si>
  <si>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</si>
  <si>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</si>
  <si>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</si>
  <si>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</si>
  <si>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</si>
  <si>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</si>
  <si>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</si>
  <si>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</si>
  <si>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</si>
  <si>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</si>
  <si>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</si>
  <si>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</si>
  <si>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</si>
  <si>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</si>
  <si>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</si>
  <si>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</si>
  <si>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</si>
  <si>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</si>
  <si>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</si>
  <si>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</si>
  <si>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</si>
  <si>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</si>
  <si>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</si>
  <si>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</si>
  <si>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</si>
  <si>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</si>
  <si>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</si>
  <si>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</si>
  <si>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</si>
  <si>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</si>
  <si>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</si>
  <si>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</si>
  <si>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</si>
  <si>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</si>
  <si>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</si>
  <si>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</si>
  <si>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</si>
  <si>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</si>
  <si>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</si>
  <si>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</si>
  <si>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</si>
  <si>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</si>
  <si>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</si>
  <si>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</si>
  <si>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</si>
  <si>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</si>
  <si>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</si>
  <si>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</si>
  <si>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</si>
  <si>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</si>
  <si>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</si>
  <si>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</si>
  <si>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</si>
  <si>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</si>
  <si>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</si>
  <si>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</si>
  <si>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</si>
  <si>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</si>
  <si>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</si>
  <si>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</si>
  <si>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</si>
  <si>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</si>
  <si>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</si>
  <si>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</si>
  <si>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</si>
  <si>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</si>
  <si>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</si>
  <si>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</si>
  <si>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</si>
  <si>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</si>
  <si>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</si>
  <si>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</si>
  <si>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</si>
  <si>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</si>
  <si>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</si>
  <si>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</si>
  <si>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</si>
  <si>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</si>
  <si>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</si>
  <si>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</si>
  <si>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</si>
  <si>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</si>
  <si>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</si>
  <si>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</si>
  <si>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</si>
  <si>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</si>
  <si>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</si>
  <si>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</si>
  <si>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</si>
  <si>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</si>
  <si>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</si>
  <si>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</si>
  <si>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</si>
  <si>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</si>
  <si>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</si>
  <si>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</si>
  <si>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</si>
  <si>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</si>
  <si>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</si>
  <si>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</si>
  <si>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</si>
  <si>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</si>
  <si>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</si>
  <si>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</si>
  <si>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</si>
  <si>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</si>
  <si>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</si>
  <si>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</si>
  <si>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</si>
  <si>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</si>
  <si>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</si>
  <si>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</si>
  <si>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</si>
  <si>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</si>
  <si>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</si>
  <si>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</si>
  <si>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</si>
  <si>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</si>
  <si>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</si>
  <si>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</si>
  <si>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</si>
  <si>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</si>
  <si>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</si>
  <si>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</si>
  <si>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</si>
  <si>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</si>
  <si>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</si>
  <si>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</si>
  <si>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</si>
  <si>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</si>
  <si>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</si>
  <si>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</si>
  <si>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</si>
  <si>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</si>
  <si>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</si>
  <si>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</si>
  <si>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</si>
  <si>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</si>
  <si>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</si>
  <si>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</si>
  <si>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</si>
  <si>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</si>
  <si>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</si>
  <si>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</si>
  <si>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</si>
  <si>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</si>
  <si>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</si>
  <si>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</si>
  <si>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</si>
  <si>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</si>
  <si>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</si>
  <si>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</si>
  <si>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</si>
  <si>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</si>
  <si>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</si>
  <si>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</si>
  <si>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</si>
  <si>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</si>
  <si>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</si>
  <si>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</si>
  <si>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</si>
  <si>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</si>
  <si>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</si>
  <si>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</si>
  <si>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</si>
  <si>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</si>
  <si>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</si>
  <si>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</si>
  <si>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</si>
  <si>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</si>
  <si>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</si>
  <si>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</si>
  <si>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</si>
  <si>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</si>
  <si>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</si>
  <si>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</si>
  <si>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</si>
  <si>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</si>
  <si>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</si>
  <si>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</si>
  <si>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</si>
  <si>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</si>
  <si>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</si>
  <si>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</si>
  <si>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</si>
  <si>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</si>
  <si>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</si>
  <si>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</si>
  <si>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</si>
  <si>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</si>
  <si>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</si>
  <si>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</si>
  <si>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</si>
  <si>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</si>
  <si>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</si>
  <si>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</si>
  <si>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</si>
  <si>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</si>
  <si>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</si>
  <si>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</si>
  <si>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</si>
  <si>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</si>
  <si>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</si>
  <si>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</si>
  <si>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</si>
  <si>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</si>
  <si>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</si>
  <si>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</si>
  <si>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</si>
  <si>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</si>
  <si>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</si>
  <si>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</si>
  <si>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</si>
  <si>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</si>
  <si>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</si>
  <si>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</si>
  <si>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</si>
  <si>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</si>
  <si>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</si>
  <si>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</si>
  <si>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</si>
  <si>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</si>
  <si>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</si>
  <si>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</si>
  <si>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</si>
  <si>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</si>
  <si>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</si>
  <si>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</si>
  <si>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</si>
  <si>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</si>
  <si>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</si>
  <si>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</si>
  <si>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</si>
  <si>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</si>
  <si>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</si>
  <si>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</si>
  <si>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</si>
  <si>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</si>
  <si>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</si>
  <si>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</si>
  <si>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</si>
  <si>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</si>
  <si>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</si>
  <si>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</si>
  <si>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</si>
  <si>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</si>
  <si>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</si>
  <si>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</si>
  <si>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</si>
  <si>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</si>
  <si>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</si>
  <si>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</si>
  <si>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</si>
  <si>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</si>
  <si>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</si>
  <si>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</si>
  <si>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</si>
  <si>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</si>
  <si>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</si>
  <si>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</si>
  <si>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</si>
  <si>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</si>
  <si>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</si>
  <si>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</si>
  <si>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</si>
  <si>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</si>
  <si>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</si>
  <si>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</si>
  <si>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</si>
  <si>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</si>
  <si>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</si>
  <si>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</si>
  <si>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</si>
  <si>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</si>
  <si>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</si>
  <si>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</si>
  <si>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</si>
  <si>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</si>
  <si>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</si>
  <si>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</si>
  <si>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</si>
  <si>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</si>
  <si>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</si>
  <si>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</si>
  <si>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</si>
  <si>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</si>
  <si>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</si>
  <si>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</si>
  <si>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</si>
  <si>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</si>
  <si>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</si>
  <si>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</si>
  <si>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</si>
  <si>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</si>
  <si>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</si>
  <si>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</si>
  <si>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</si>
  <si>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</si>
  <si>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</si>
  <si>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</si>
  <si>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</si>
  <si>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</si>
  <si>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</si>
  <si>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</si>
  <si>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</si>
  <si>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</si>
  <si>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</si>
  <si>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</si>
  <si>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</si>
  <si>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</si>
  <si>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</si>
  <si>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</si>
  <si>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</si>
  <si>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</si>
  <si>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</si>
  <si>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</si>
  <si>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</si>
  <si>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</si>
  <si>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</si>
  <si>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</si>
  <si>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</si>
  <si>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</si>
  <si>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</si>
  <si>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</si>
  <si>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</si>
  <si>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</si>
  <si>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</si>
  <si>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</si>
  <si>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</si>
  <si>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</si>
  <si>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</si>
  <si>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</si>
  <si>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</si>
  <si>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</si>
  <si>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</si>
  <si>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</si>
  <si>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</si>
  <si>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</si>
  <si>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</si>
  <si>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</si>
  <si>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</si>
  <si>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</si>
  <si>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</si>
  <si>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</si>
  <si>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</si>
  <si>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</si>
  <si>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</si>
  <si>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</si>
  <si>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</si>
  <si>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</si>
  <si>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</si>
  <si>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</si>
  <si>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</si>
  <si>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</si>
  <si>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</si>
  <si>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</si>
  <si>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</si>
  <si>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</si>
  <si>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</si>
  <si>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</si>
  <si>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</si>
  <si>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</si>
  <si>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</si>
  <si>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</si>
  <si>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</si>
  <si>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</si>
  <si>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</si>
  <si>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</si>
  <si>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</si>
  <si>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</si>
  <si>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</si>
  <si>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</si>
  <si>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</si>
  <si>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</si>
  <si>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</si>
  <si>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</si>
  <si>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</si>
  <si>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</si>
  <si>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</si>
  <si>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</si>
  <si>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</si>
  <si>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</si>
  <si>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</si>
  <si>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</si>
  <si>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</si>
  <si>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</si>
  <si>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</si>
  <si>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</si>
  <si>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</si>
  <si>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</si>
  <si>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</si>
  <si>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</si>
  <si>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</si>
  <si>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</si>
  <si>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</si>
  <si>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</si>
  <si>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</si>
  <si>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</si>
  <si>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</si>
  <si>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</si>
  <si>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</si>
  <si>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</si>
  <si>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</si>
  <si>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</si>
  <si>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</si>
  <si>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</si>
  <si>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</si>
  <si>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</si>
  <si>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</si>
  <si>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</si>
  <si>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</si>
  <si>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</si>
  <si>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</si>
  <si>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</si>
  <si>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</si>
  <si>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</si>
  <si>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</si>
  <si>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</si>
  <si>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</si>
  <si>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</si>
  <si>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</si>
  <si>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</si>
  <si>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</si>
  <si>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</si>
  <si>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</si>
  <si>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</si>
  <si>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</si>
  <si>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</si>
  <si>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</si>
  <si>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</si>
  <si>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</si>
  <si>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</si>
  <si>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</si>
  <si>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</si>
  <si>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</si>
  <si>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</si>
  <si>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</si>
  <si>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</si>
  <si>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</si>
  <si>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</si>
  <si>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</si>
  <si>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</si>
  <si>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</si>
  <si>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</si>
  <si>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</si>
  <si>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</si>
  <si>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</si>
  <si>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</si>
  <si>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</si>
  <si>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</si>
  <si>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</si>
  <si>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</si>
  <si>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</si>
  <si>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</si>
  <si>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</si>
  <si>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</si>
  <si>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</si>
  <si>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</si>
  <si>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</si>
  <si>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</si>
  <si>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</si>
  <si>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</si>
  <si>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</si>
  <si>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</si>
  <si>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</si>
  <si>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</si>
  <si>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</si>
  <si>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</si>
  <si>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</si>
  <si>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</si>
  <si>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</si>
  <si>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</si>
  <si>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</si>
  <si>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</si>
  <si>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</si>
  <si>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</si>
  <si>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</si>
  <si>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</si>
  <si>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</si>
  <si>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</si>
  <si>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</si>
  <si>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</si>
  <si>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</si>
  <si>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</si>
  <si>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</si>
  <si>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</si>
  <si>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</si>
  <si>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</si>
  <si>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</si>
  <si>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</si>
  <si>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</si>
  <si>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</si>
  <si>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</si>
  <si>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</si>
  <si>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</si>
  <si>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</si>
  <si>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</si>
  <si>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</si>
  <si>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</si>
  <si>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</si>
  <si>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</si>
  <si>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</si>
  <si>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</si>
  <si>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</si>
  <si>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</si>
  <si>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</si>
  <si>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</si>
  <si>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</si>
  <si>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</si>
  <si>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</si>
  <si>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</si>
  <si>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</si>
  <si>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</si>
  <si>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</si>
  <si>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</si>
  <si>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</si>
  <si>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</si>
  <si>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</si>
  <si>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</si>
  <si>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</si>
  <si>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</si>
  <si>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</si>
  <si>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</si>
  <si>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</si>
  <si>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</si>
  <si>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</si>
  <si>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</si>
  <si>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</si>
  <si>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</si>
  <si>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</si>
  <si>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</si>
  <si>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</si>
  <si>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</si>
  <si>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</si>
  <si>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</si>
  <si>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</si>
  <si>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</si>
  <si>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</si>
  <si>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</si>
  <si>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</si>
  <si>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</si>
  <si>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</si>
  <si>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</si>
  <si>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</si>
  <si>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</si>
  <si>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</si>
  <si>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</si>
  <si>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</si>
  <si>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</si>
  <si>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</si>
  <si>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</si>
  <si>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</si>
  <si>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</si>
  <si>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</si>
  <si>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</si>
  <si>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</si>
  <si>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</si>
  <si>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</si>
  <si>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</si>
  <si>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</si>
  <si>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</si>
  <si>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</si>
  <si>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</si>
  <si>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</si>
  <si>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</si>
  <si>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</si>
  <si>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</si>
  <si>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</si>
  <si>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</si>
  <si>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</si>
  <si>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</si>
  <si>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</si>
  <si>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</si>
  <si>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</si>
  <si>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</si>
  <si>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</si>
  <si>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</si>
  <si>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</si>
  <si>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</si>
  <si>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</si>
  <si>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</si>
  <si>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</si>
  <si>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</si>
  <si>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</si>
  <si>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</si>
  <si>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</si>
  <si>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</si>
  <si>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</si>
  <si>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</si>
  <si>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</si>
  <si>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</si>
  <si>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</si>
  <si>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</si>
  <si>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</si>
  <si>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</si>
  <si>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</si>
  <si>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</si>
  <si>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</si>
  <si>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</si>
  <si>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</si>
  <si>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</si>
  <si>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</si>
  <si>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</si>
  <si>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</si>
  <si>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</si>
  <si>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</si>
  <si>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</si>
  <si>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</si>
  <si>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</si>
  <si>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</si>
  <si>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</si>
  <si>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</si>
  <si>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</si>
  <si>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</si>
  <si>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</si>
  <si>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</si>
  <si>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</si>
  <si>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</si>
  <si>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</si>
  <si>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</si>
  <si>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</si>
  <si>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</si>
  <si>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</si>
  <si>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</si>
  <si>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</si>
  <si>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</si>
  <si>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</si>
  <si>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</si>
  <si>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</si>
  <si>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</si>
  <si>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</si>
  <si>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</si>
  <si>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</si>
  <si>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</si>
  <si>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</si>
  <si>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</si>
  <si>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</si>
  <si>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</si>
  <si>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</si>
  <si>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</si>
  <si>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</si>
  <si>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</si>
  <si>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</si>
  <si>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</si>
  <si>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</si>
  <si>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</si>
  <si>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</si>
  <si>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</si>
  <si>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</si>
  <si>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</si>
  <si>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</si>
  <si>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</si>
  <si>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</si>
  <si>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</si>
  <si>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</si>
  <si>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</si>
  <si>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</si>
  <si>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</si>
  <si>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</si>
  <si>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</si>
  <si>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</si>
  <si>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</si>
  <si>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</si>
  <si>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</si>
  <si>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</si>
  <si>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</si>
  <si>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</si>
  <si>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</si>
  <si>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</si>
  <si>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</si>
  <si>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</si>
  <si>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</si>
  <si>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</si>
  <si>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</si>
  <si>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</si>
  <si>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</si>
  <si>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</si>
  <si>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</si>
  <si>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</si>
  <si>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</si>
  <si>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</si>
  <si>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</si>
  <si>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</si>
  <si>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</si>
  <si>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</si>
  <si>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</si>
  <si>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</si>
  <si>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</si>
  <si>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</si>
  <si>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</si>
  <si>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</si>
  <si>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</si>
  <si>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</si>
  <si>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</si>
  <si>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</si>
  <si>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</si>
  <si>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</si>
  <si>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</si>
  <si>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</si>
  <si>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</si>
  <si>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</si>
  <si>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</si>
  <si>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</si>
  <si>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</si>
  <si>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</si>
  <si>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</si>
  <si>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</si>
  <si>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</si>
  <si>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</si>
  <si>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</si>
  <si>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</si>
  <si>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</si>
  <si>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</si>
  <si>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</si>
  <si>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</si>
  <si>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</si>
  <si>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</si>
  <si>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</si>
  <si>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</si>
  <si>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</si>
  <si>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</si>
  <si>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</si>
  <si>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</si>
  <si>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</si>
  <si>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</si>
  <si>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</si>
  <si>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</si>
  <si>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</si>
  <si>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</si>
  <si>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</si>
  <si>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</si>
  <si>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</si>
  <si>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</si>
  <si>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</si>
  <si>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</si>
  <si>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</si>
  <si>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</si>
  <si>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</si>
  <si>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</si>
  <si>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</si>
  <si>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</si>
  <si>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</si>
  <si>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</si>
  <si>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</si>
  <si>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</si>
  <si>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</si>
  <si>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</si>
  <si>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</si>
  <si>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</si>
  <si>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</si>
  <si>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</si>
  <si>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</si>
  <si>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</si>
  <si>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</si>
  <si>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</si>
  <si>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</si>
  <si>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</si>
  <si>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</si>
  <si>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</si>
  <si>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</si>
  <si>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</si>
  <si>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</si>
  <si>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</si>
  <si>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</si>
  <si>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</si>
  <si>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</si>
  <si>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</si>
  <si>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</si>
  <si>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</si>
  <si>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</si>
  <si>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</si>
  <si>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</si>
  <si>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</si>
  <si>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</si>
  <si>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</si>
  <si>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</si>
  <si>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</si>
  <si>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</si>
  <si>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</si>
  <si>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</si>
  <si>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</si>
  <si>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</si>
  <si>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</si>
  <si>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</si>
  <si>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</si>
  <si>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</si>
  <si>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</si>
  <si>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</si>
  <si>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</si>
  <si>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</si>
  <si>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</si>
  <si>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</si>
  <si>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</si>
  <si>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</si>
  <si>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</si>
  <si>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</si>
  <si>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</si>
  <si>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</si>
  <si>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</si>
  <si>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</si>
  <si>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</si>
  <si>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</si>
  <si>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</si>
  <si>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</si>
  <si>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</si>
  <si>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</si>
  <si>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</si>
  <si>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</si>
  <si>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</si>
  <si>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</si>
  <si>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</si>
  <si>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</si>
  <si>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</si>
  <si>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</si>
  <si>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</si>
  <si>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</si>
  <si>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</si>
  <si>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</si>
  <si>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</si>
  <si>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</si>
  <si>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</si>
  <si>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</si>
  <si>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</si>
  <si>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</si>
  <si>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</si>
  <si>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</si>
  <si>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</si>
  <si>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</si>
  <si>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</si>
  <si>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</si>
  <si>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</si>
  <si>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</si>
  <si>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</si>
  <si>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</si>
  <si>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</si>
  <si>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</si>
  <si>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</si>
  <si>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</si>
  <si>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</si>
  <si>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</si>
  <si>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</si>
  <si>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</si>
  <si>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</si>
  <si>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</si>
  <si>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</si>
  <si>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</si>
  <si>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</si>
  <si>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</si>
  <si>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</si>
  <si>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</si>
  <si>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</si>
  <si>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</si>
  <si>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</si>
  <si>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</si>
  <si>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</si>
  <si>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</si>
  <si>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</si>
  <si>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</si>
  <si>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</si>
  <si>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</si>
  <si>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</si>
  <si>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</si>
  <si>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</si>
  <si>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</si>
  <si>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</si>
  <si>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</si>
  <si>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</si>
  <si>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</si>
  <si>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</si>
  <si>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</si>
  <si>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</si>
  <si>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</si>
  <si>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</si>
  <si>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</si>
  <si>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</si>
  <si>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</si>
  <si>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</si>
  <si>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</si>
  <si>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</si>
  <si>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</si>
  <si>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</si>
  <si>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</si>
  <si>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</si>
  <si>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</si>
  <si>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</si>
  <si>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</si>
  <si>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</si>
  <si>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</si>
  <si>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</si>
  <si>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</si>
  <si>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</si>
  <si>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</si>
  <si>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</si>
  <si>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</si>
  <si>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</si>
  <si>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</si>
  <si>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</si>
  <si>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</si>
  <si>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</si>
  <si>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</si>
  <si>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</si>
  <si>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</si>
  <si>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</si>
  <si>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</si>
  <si>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</si>
  <si>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</si>
  <si>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</si>
  <si>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</si>
  <si>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</si>
  <si>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</si>
  <si>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</si>
  <si>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</si>
  <si>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</si>
  <si>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</si>
  <si>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</si>
  <si>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</si>
  <si>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</si>
  <si>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</si>
  <si>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</si>
  <si>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</si>
  <si>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</si>
  <si>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</si>
  <si>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</si>
  <si>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</si>
  <si>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</si>
  <si>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</si>
  <si>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</si>
  <si>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</si>
  <si>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</si>
  <si>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</si>
  <si>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</si>
  <si>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</si>
  <si>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</si>
  <si>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</si>
  <si>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</si>
  <si>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</si>
  <si>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</si>
  <si>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</si>
  <si>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</si>
  <si>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</si>
  <si>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</si>
  <si>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</si>
  <si>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</si>
  <si>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</si>
  <si>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</si>
  <si>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</si>
  <si>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</si>
  <si>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</si>
  <si>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</si>
  <si>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</si>
  <si>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</si>
  <si>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</si>
  <si>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</si>
  <si>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</si>
  <si>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</si>
  <si>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</si>
  <si>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</si>
  <si>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</si>
  <si>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</si>
  <si>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</si>
  <si>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</si>
  <si>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</si>
  <si>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</si>
  <si>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</si>
  <si>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</si>
  <si>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</si>
  <si>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</si>
  <si>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</si>
  <si>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</si>
  <si>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</si>
  <si>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</si>
  <si>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</si>
  <si>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</si>
  <si>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</si>
  <si>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</si>
  <si>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</si>
  <si>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</si>
  <si>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</si>
  <si>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</si>
  <si>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</si>
  <si>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</si>
  <si>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</si>
  <si>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</si>
  <si>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</si>
  <si>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</si>
  <si>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</si>
  <si>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</si>
  <si>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</si>
  <si>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</si>
  <si>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</si>
  <si>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</si>
  <si>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</si>
  <si>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</si>
  <si>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</si>
  <si>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</si>
  <si>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</si>
  <si>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</si>
  <si>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</si>
  <si>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</si>
  <si>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</si>
  <si>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</si>
  <si>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</si>
  <si>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</si>
  <si>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</si>
  <si>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</si>
  <si>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</si>
  <si>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</si>
  <si>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</si>
  <si>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</si>
  <si>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</si>
  <si>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</si>
  <si>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</si>
  <si>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</si>
  <si>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</si>
  <si>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</si>
  <si>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</si>
  <si>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</si>
  <si>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</si>
  <si>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</si>
  <si>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</si>
  <si>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</si>
  <si>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</si>
  <si>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</si>
  <si>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</si>
  <si>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</si>
  <si>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</si>
  <si>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</si>
  <si>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</si>
  <si>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</si>
  <si>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</si>
  <si>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</si>
  <si>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</si>
  <si>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</si>
  <si>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</si>
  <si>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</si>
  <si>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</si>
  <si>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</si>
  <si>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</si>
  <si>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</si>
  <si>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</si>
  <si>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</si>
  <si>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</si>
  <si>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</si>
  <si>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</si>
  <si>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</si>
  <si>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</si>
  <si>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</si>
  <si>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</si>
  <si>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</si>
  <si>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</si>
  <si>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</si>
  <si>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</si>
  <si>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</si>
  <si>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</si>
  <si>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</si>
  <si>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</si>
  <si>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</si>
  <si>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</si>
  <si>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</si>
  <si>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</si>
  <si>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</si>
  <si>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</si>
  <si>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</si>
  <si>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</si>
  <si>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</si>
  <si>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</si>
  <si>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</si>
  <si>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</si>
  <si>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</si>
  <si>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</si>
  <si>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</si>
  <si>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</si>
  <si>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</si>
  <si>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</si>
  <si>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</si>
  <si>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</si>
  <si>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</si>
  <si>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</si>
  <si>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</si>
  <si>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</si>
  <si>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</si>
  <si>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</si>
  <si>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</si>
  <si>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</si>
  <si>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</si>
  <si>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</si>
  <si>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</si>
  <si>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</si>
  <si>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</si>
  <si>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</si>
  <si>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</si>
  <si>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</si>
  <si>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</si>
  <si>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</si>
  <si>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</si>
  <si>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</si>
  <si>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</si>
  <si>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</si>
  <si>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</si>
  <si>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</si>
  <si>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</si>
  <si>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</si>
  <si>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</si>
  <si>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</si>
  <si>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</si>
  <si>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</si>
  <si>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</si>
  <si>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</si>
  <si>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</si>
  <si>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</si>
  <si>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</si>
  <si>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</si>
  <si>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</si>
  <si>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</si>
  <si>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</si>
  <si>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</si>
  <si>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</si>
  <si>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</si>
  <si>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</si>
  <si>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</si>
  <si>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</si>
  <si>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</si>
  <si>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</si>
  <si>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</si>
  <si>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</si>
  <si>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</si>
  <si>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</si>
  <si>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</si>
  <si>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</si>
  <si>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</si>
  <si>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</si>
  <si>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</si>
  <si>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</si>
  <si>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</si>
  <si>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</si>
  <si>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</si>
  <si>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</si>
  <si>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</si>
  <si>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</si>
  <si>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</si>
  <si>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</si>
  <si>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</si>
  <si>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</si>
  <si>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</si>
  <si>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</si>
  <si>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</si>
  <si>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</si>
  <si>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</si>
  <si>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</si>
  <si>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</si>
  <si>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</si>
  <si>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</si>
  <si>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</si>
  <si>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</si>
  <si>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</si>
  <si>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</si>
  <si>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</si>
  <si>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</si>
  <si>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</si>
  <si>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</si>
  <si>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</si>
  <si>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</si>
  <si>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</si>
  <si>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</si>
  <si>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</si>
  <si>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</si>
  <si>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</si>
  <si>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</si>
  <si>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</si>
  <si>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</si>
  <si>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</si>
  <si>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</si>
  <si>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</si>
  <si>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</si>
  <si>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</si>
  <si>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</si>
  <si>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</si>
  <si>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</si>
  <si>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</si>
  <si>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</si>
  <si>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</si>
  <si>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</si>
  <si>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</si>
  <si>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</si>
  <si>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</si>
  <si>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</si>
  <si>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</si>
  <si>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</si>
  <si>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</si>
  <si>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</si>
  <si>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</si>
  <si>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</si>
  <si>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</si>
  <si>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</si>
  <si>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</si>
  <si>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</si>
  <si>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</si>
  <si>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</si>
  <si>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</si>
  <si>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</si>
  <si>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</si>
  <si>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</si>
  <si>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</si>
  <si>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</si>
  <si>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</si>
  <si>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</si>
  <si>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</si>
  <si>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</si>
  <si>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</si>
  <si>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</si>
  <si>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</si>
  <si>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</si>
  <si>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</si>
  <si>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</si>
  <si>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</si>
  <si>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</si>
  <si>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</si>
  <si>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</si>
  <si>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</si>
  <si>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</si>
  <si>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</si>
  <si>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</si>
  <si>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</si>
  <si>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</si>
  <si>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</si>
  <si>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</si>
  <si>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</si>
  <si>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</si>
  <si>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</si>
  <si>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</si>
  <si>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</si>
  <si>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</si>
  <si>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</si>
  <si>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</si>
  <si>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</si>
  <si>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</si>
  <si>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</si>
  <si>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</si>
  <si>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</si>
  <si>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</si>
  <si>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</si>
  <si>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</si>
  <si>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</si>
  <si>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</si>
  <si>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</si>
  <si>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</si>
  <si>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</si>
  <si>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</si>
  <si>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</si>
  <si>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</si>
  <si>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</si>
  <si>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</si>
  <si>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</si>
  <si>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</si>
  <si>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</si>
  <si>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</si>
  <si>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</si>
  <si>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</si>
  <si>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</si>
  <si>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</si>
  <si>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</si>
  <si>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</si>
  <si>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</si>
  <si>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</si>
  <si>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</si>
  <si>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</si>
  <si>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</si>
  <si>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</si>
  <si>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</si>
  <si>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</si>
  <si>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</si>
  <si>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</si>
  <si>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</si>
  <si>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</si>
  <si>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</si>
  <si>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</si>
  <si>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</si>
  <si>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</si>
  <si>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</si>
  <si>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</si>
  <si>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</si>
  <si>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</si>
  <si>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</si>
  <si>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</si>
  <si>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</si>
  <si>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</si>
  <si>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</si>
  <si>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</si>
  <si>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</si>
  <si>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</si>
  <si>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</si>
  <si>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</si>
  <si>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</si>
  <si>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</si>
  <si>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</si>
  <si>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</si>
  <si>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</si>
  <si>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</si>
  <si>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</si>
  <si>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</si>
  <si>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</si>
  <si>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</si>
  <si>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</si>
  <si>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</si>
  <si>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</si>
  <si>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</si>
  <si>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</si>
  <si>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</si>
  <si>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</si>
  <si>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</si>
  <si>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</si>
  <si>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</si>
  <si>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</si>
  <si>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</si>
  <si>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</si>
  <si>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</si>
  <si>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</si>
  <si>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</si>
  <si>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</si>
  <si>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</si>
  <si>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</si>
  <si>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</si>
  <si>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</si>
  <si>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</si>
  <si>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</si>
  <si>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</si>
  <si>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</si>
  <si>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</si>
  <si>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</si>
  <si>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</si>
  <si>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</si>
  <si>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</si>
  <si>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</si>
  <si>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</si>
  <si>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</si>
  <si>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</si>
  <si>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</si>
  <si>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</si>
  <si>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</si>
  <si>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</si>
  <si>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</si>
  <si>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</si>
  <si>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</si>
  <si>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</si>
  <si>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</si>
  <si>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</si>
  <si>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</si>
  <si>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</si>
  <si>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</si>
  <si>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</si>
  <si>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</si>
  <si>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</si>
  <si>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</si>
  <si>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</si>
  <si>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</si>
  <si>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</si>
  <si>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</si>
  <si>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</si>
  <si>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</si>
  <si>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</si>
  <si>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</si>
  <si>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</si>
  <si>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</si>
  <si>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</si>
  <si>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</si>
  <si>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</si>
  <si>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</si>
  <si>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</si>
  <si>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</si>
  <si>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</si>
  <si>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</si>
  <si>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</si>
  <si>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</si>
  <si>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</si>
  <si>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</si>
  <si>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</si>
  <si>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</si>
  <si>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</si>
  <si>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</si>
  <si>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</si>
  <si>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</si>
  <si>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</si>
  <si>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</si>
  <si>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</si>
  <si>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</si>
  <si>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</si>
  <si>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</si>
  <si>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</si>
  <si>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</si>
  <si>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</si>
  <si>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</si>
  <si>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</si>
  <si>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</si>
  <si>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</si>
  <si>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</si>
  <si>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</si>
  <si>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</si>
  <si>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</si>
  <si>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</si>
  <si>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</si>
  <si>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</si>
  <si>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</si>
  <si>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</si>
  <si>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</si>
  <si>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</si>
  <si>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</si>
  <si>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</si>
  <si>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</si>
  <si>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</si>
  <si>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</si>
  <si>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</si>
  <si>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</si>
  <si>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</si>
  <si>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</si>
  <si>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</si>
  <si>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</si>
  <si>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</si>
  <si>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</si>
  <si>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</si>
  <si>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</si>
  <si>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</si>
  <si>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</si>
  <si>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</si>
  <si>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</si>
  <si>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</si>
  <si>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</si>
  <si>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</si>
  <si>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</si>
  <si>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</si>
  <si>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</si>
  <si>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</si>
  <si>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</si>
  <si>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</si>
  <si>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</si>
  <si>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</si>
  <si>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</si>
  <si>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</si>
  <si>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</si>
  <si>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</si>
  <si>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</si>
  <si>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</si>
  <si>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</si>
  <si>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</si>
  <si>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</si>
  <si>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</si>
  <si>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</si>
  <si>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</si>
  <si>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</si>
  <si>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</si>
  <si>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</si>
  <si>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</si>
  <si>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</si>
  <si>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</si>
  <si>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</si>
  <si>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</si>
  <si>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</si>
  <si>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</si>
  <si>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</si>
  <si>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</si>
  <si>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</si>
  <si>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</si>
  <si>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</si>
  <si>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</si>
  <si>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</si>
  <si>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</si>
  <si>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</si>
  <si>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</si>
  <si>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</si>
  <si>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</si>
  <si>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</si>
  <si>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</si>
  <si>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</si>
  <si>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</si>
  <si>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</si>
  <si>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</si>
  <si>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</si>
  <si>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</si>
  <si>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</si>
  <si>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</si>
  <si>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</si>
  <si>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</si>
  <si>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</si>
  <si>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</si>
  <si>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</si>
  <si>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</si>
  <si>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</si>
  <si>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</si>
  <si>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</si>
  <si>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</si>
  <si>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</si>
  <si>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</si>
  <si>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</si>
  <si>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</si>
  <si>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</si>
  <si>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</si>
  <si>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</si>
  <si>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</si>
  <si>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</si>
  <si>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</si>
  <si>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</si>
  <si>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</si>
  <si>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</si>
  <si>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</si>
  <si>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</si>
  <si>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</si>
  <si>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</si>
  <si>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</si>
  <si>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</si>
  <si>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</si>
  <si>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</si>
  <si>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</si>
  <si>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</si>
  <si>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</si>
  <si>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</si>
  <si>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</si>
  <si>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</si>
  <si>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</si>
  <si>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</si>
  <si>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</si>
  <si>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</si>
  <si>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</si>
  <si>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</si>
  <si>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</si>
  <si>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</si>
  <si>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</si>
  <si>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</si>
  <si>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</si>
  <si>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</si>
  <si>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</si>
  <si>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</si>
  <si>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</si>
  <si>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</si>
  <si>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</si>
  <si>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</si>
  <si>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</si>
  <si>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</si>
  <si>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</si>
  <si>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</si>
  <si>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</si>
  <si>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</si>
  <si>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</si>
  <si>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</si>
  <si>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</si>
  <si>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</si>
  <si>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</si>
  <si>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</si>
  <si>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</si>
  <si>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</si>
  <si>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</si>
  <si>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</si>
  <si>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</si>
  <si>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</si>
  <si>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</si>
  <si>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</si>
  <si>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</si>
  <si>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</si>
  <si>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</si>
  <si>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</si>
  <si>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</si>
  <si>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</si>
  <si>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</si>
  <si>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</si>
  <si>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</si>
  <si>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</si>
  <si>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</si>
  <si>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</si>
  <si>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</si>
  <si>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</si>
  <si>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</si>
  <si>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</si>
  <si>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</si>
  <si>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</si>
  <si>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</si>
  <si>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</si>
  <si>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</si>
  <si>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</si>
  <si>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</si>
  <si>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</si>
  <si>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</si>
  <si>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</si>
  <si>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</si>
  <si>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</si>
  <si>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</si>
  <si>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</si>
  <si>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</si>
  <si>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</si>
  <si>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</si>
  <si>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</si>
  <si>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</si>
  <si>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</si>
  <si>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</si>
  <si>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</si>
  <si>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</si>
  <si>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</si>
  <si>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</si>
  <si>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</si>
  <si>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</si>
  <si>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</si>
  <si>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</si>
  <si>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</si>
  <si>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</si>
  <si>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</si>
  <si>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</si>
  <si>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</si>
  <si>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</si>
  <si>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</si>
  <si>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</si>
  <si>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</si>
  <si>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</si>
  <si>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</si>
  <si>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</si>
  <si>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</si>
  <si>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</si>
  <si>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</si>
  <si>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</si>
  <si>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</si>
  <si>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</si>
  <si>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</si>
  <si>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</si>
  <si>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</si>
  <si>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</si>
  <si>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</si>
  <si>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</si>
  <si>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</si>
  <si>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</si>
  <si>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</si>
  <si>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</si>
  <si>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</si>
  <si>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</si>
  <si>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</si>
  <si>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</si>
  <si>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</si>
  <si>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</si>
  <si>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</si>
  <si>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</si>
  <si>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</si>
  <si>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</si>
  <si>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</si>
  <si>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</si>
  <si>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</si>
  <si>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</si>
  <si>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</si>
  <si>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</si>
  <si>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</si>
  <si>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</si>
  <si>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</si>
  <si>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</si>
  <si>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</si>
  <si>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</si>
  <si>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</si>
  <si>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</si>
  <si>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</si>
  <si>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</si>
  <si>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</si>
  <si>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</si>
  <si>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</si>
  <si>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</si>
  <si>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</si>
  <si>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</si>
  <si>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</si>
  <si>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</si>
  <si>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</si>
  <si>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</si>
  <si>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</si>
  <si>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</si>
  <si>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</si>
  <si>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</si>
  <si>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</si>
  <si>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</si>
  <si>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</si>
  <si>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</si>
  <si>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</si>
  <si>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</si>
  <si>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</si>
  <si>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</si>
  <si>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</si>
  <si>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</si>
  <si>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</si>
  <si>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</si>
  <si>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</si>
  <si>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</si>
  <si>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</si>
  <si>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</si>
  <si>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</si>
  <si>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</si>
  <si>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</si>
  <si>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</si>
  <si>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</si>
  <si>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</si>
  <si>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</si>
  <si>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</si>
  <si>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</si>
  <si>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</si>
  <si>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</si>
  <si>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</si>
  <si>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</si>
  <si>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</si>
  <si>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</si>
  <si>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</si>
  <si>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</si>
  <si>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</si>
  <si>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</si>
  <si>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</si>
  <si>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</si>
  <si>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</si>
  <si>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</si>
  <si>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</si>
  <si>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</si>
  <si>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</si>
  <si>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</si>
  <si>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</si>
  <si>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</si>
  <si>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</si>
  <si>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</si>
  <si>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</si>
  <si>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</si>
  <si>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</si>
  <si>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</si>
  <si>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</si>
  <si>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</si>
  <si>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</si>
  <si>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</si>
  <si>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</si>
  <si>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</si>
  <si>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</si>
  <si>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</si>
  <si>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</si>
  <si>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</si>
  <si>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</si>
  <si>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</si>
  <si>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</si>
  <si>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</si>
  <si>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</si>
  <si>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</si>
  <si>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</si>
  <si>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</si>
  <si>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</si>
  <si>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</si>
  <si>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</si>
  <si>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</si>
  <si>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</si>
  <si>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</si>
  <si>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</si>
  <si>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</si>
  <si>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</si>
  <si>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</si>
  <si>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</si>
  <si>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</si>
  <si>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</si>
  <si>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</si>
  <si>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</si>
  <si>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</si>
  <si>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</si>
  <si>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</si>
  <si>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</si>
  <si>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</si>
  <si>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</si>
  <si>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</si>
  <si>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</si>
  <si>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</si>
  <si>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</si>
  <si>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</si>
  <si>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</si>
  <si>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</si>
  <si>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</si>
  <si>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</si>
  <si>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</si>
  <si>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</si>
  <si>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</si>
  <si>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</si>
  <si>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</si>
  <si>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</si>
  <si>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</si>
  <si>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</si>
  <si>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</si>
  <si>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</si>
  <si>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</si>
  <si>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</si>
  <si>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</si>
  <si>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</si>
  <si>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</si>
  <si>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</si>
  <si>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</si>
  <si>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</si>
  <si>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</si>
  <si>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</si>
  <si>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</si>
  <si>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</si>
  <si>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</si>
  <si>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</si>
  <si>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</si>
  <si>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</si>
  <si>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</si>
  <si>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</si>
  <si>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</si>
  <si>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</si>
  <si>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</si>
  <si>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</si>
  <si>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</si>
  <si>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</si>
  <si>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</si>
  <si>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</si>
  <si>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</si>
  <si>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</si>
  <si>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</si>
  <si>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</si>
  <si>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</si>
  <si>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</si>
  <si>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</si>
  <si>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</si>
  <si>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</si>
  <si>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</si>
  <si>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</si>
  <si>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</si>
  <si>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</si>
  <si>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</si>
  <si>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</si>
  <si>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</si>
  <si>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</si>
  <si>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</si>
  <si>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</si>
  <si>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</si>
  <si>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</si>
  <si>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</si>
  <si>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</si>
  <si>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</si>
  <si>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</si>
  <si>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</si>
  <si>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</si>
  <si>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</si>
  <si>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</si>
  <si>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</si>
  <si>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</si>
  <si>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</si>
  <si>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</si>
  <si>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</si>
  <si>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</si>
  <si>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</si>
  <si>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</si>
  <si>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</si>
  <si>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</si>
  <si>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</si>
  <si>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</si>
  <si>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</si>
  <si>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</si>
  <si>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</si>
  <si>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</si>
  <si>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</si>
  <si>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</si>
  <si>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</si>
  <si>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</si>
  <si>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</si>
  <si>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</si>
  <si>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</si>
  <si>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</si>
  <si>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</si>
  <si>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</si>
  <si>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</si>
  <si>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</si>
  <si>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</si>
  <si>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</si>
  <si>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</si>
  <si>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</si>
  <si>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</si>
  <si>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</si>
  <si>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</si>
  <si>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</si>
  <si>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</si>
  <si>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</si>
  <si>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</si>
  <si>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</si>
  <si>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</si>
  <si>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</si>
  <si>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</si>
  <si>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</si>
  <si>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</si>
  <si>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</si>
  <si>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</si>
  <si>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</si>
  <si>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</si>
  <si>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</si>
  <si>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</si>
  <si>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</si>
  <si>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</si>
  <si>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</si>
  <si>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</si>
  <si>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</si>
  <si>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</si>
  <si>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</si>
  <si>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</si>
  <si>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</si>
  <si>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</si>
  <si>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</si>
  <si>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</si>
  <si>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</si>
  <si>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</si>
  <si>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</si>
  <si>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</si>
  <si>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</si>
  <si>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</si>
  <si>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</si>
  <si>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</si>
  <si>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</si>
  <si>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</si>
  <si>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</si>
  <si>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</si>
  <si>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</si>
  <si>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</si>
  <si>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</si>
  <si>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</si>
  <si>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</si>
  <si>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</si>
  <si>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</si>
  <si>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</si>
  <si>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</si>
  <si>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</si>
  <si>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</si>
  <si>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</si>
  <si>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</si>
  <si>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</si>
  <si>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</si>
  <si>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</si>
  <si>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</si>
  <si>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</si>
  <si>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</si>
  <si>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</si>
  <si>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</si>
  <si>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</si>
  <si>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</si>
  <si>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</si>
  <si>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</si>
  <si>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</si>
  <si>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</si>
  <si>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</si>
  <si>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</si>
  <si>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</si>
  <si>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</si>
  <si>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</si>
  <si>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</si>
  <si>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</si>
  <si>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</si>
  <si>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</si>
  <si>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</si>
  <si>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</si>
  <si>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</si>
  <si>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</si>
  <si>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</si>
  <si>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</si>
  <si>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</si>
  <si>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</si>
  <si>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</si>
  <si>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</si>
  <si>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</si>
  <si>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</si>
  <si>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</si>
  <si>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</si>
  <si>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</si>
  <si>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</si>
  <si>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</si>
  <si>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</si>
  <si>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</si>
  <si>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</si>
  <si>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</si>
  <si>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</si>
  <si>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</si>
  <si>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</si>
  <si>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</si>
  <si>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</si>
  <si>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</si>
  <si>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</si>
  <si>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</si>
  <si>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</si>
  <si>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</si>
  <si>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</si>
  <si>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</si>
  <si>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</si>
  <si>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</si>
  <si>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</si>
  <si>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</si>
  <si>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</si>
  <si>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</si>
  <si>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</si>
  <si>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</si>
  <si>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</si>
  <si>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</si>
  <si>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</si>
  <si>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</si>
  <si>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</si>
  <si>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</si>
  <si>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</si>
  <si>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</si>
  <si>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</si>
  <si>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</si>
  <si>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</si>
  <si>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</si>
  <si>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</si>
  <si>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</si>
  <si>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</si>
  <si>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</si>
  <si>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</si>
  <si>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</si>
  <si>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</si>
  <si>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</si>
  <si>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</si>
  <si>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</si>
  <si>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</si>
  <si>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</si>
  <si>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</si>
  <si>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</si>
  <si>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</si>
  <si>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</si>
  <si>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</si>
  <si>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</si>
  <si>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</si>
  <si>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</si>
  <si>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</si>
  <si>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</si>
  <si>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</si>
  <si>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</si>
  <si>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</si>
  <si>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</si>
  <si>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</si>
  <si>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</si>
  <si>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</si>
  <si>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</si>
  <si>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</si>
  <si>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</si>
  <si>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</si>
  <si>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</si>
  <si>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</si>
  <si>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</si>
  <si>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</si>
  <si>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</si>
  <si>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</si>
  <si>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</si>
  <si>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</si>
  <si>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</si>
  <si>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</si>
  <si>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</si>
  <si>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</si>
  <si>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</si>
  <si>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</si>
  <si>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</si>
  <si>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</si>
  <si>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</si>
  <si>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</si>
  <si>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</si>
  <si>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</si>
  <si>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</si>
  <si>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</si>
  <si>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</si>
  <si>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</si>
  <si>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</si>
  <si>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</si>
  <si>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</si>
  <si>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</si>
  <si>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</si>
  <si>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</si>
  <si>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</si>
  <si>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</si>
  <si>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</si>
  <si>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</si>
  <si>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</si>
  <si>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</si>
  <si>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</si>
  <si>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</si>
  <si>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</si>
  <si>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</si>
  <si>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</si>
  <si>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</si>
  <si>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</si>
  <si>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</si>
  <si>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</si>
  <si>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</si>
  <si>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</si>
  <si>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</si>
  <si>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</si>
  <si>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</si>
  <si>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</si>
  <si>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</si>
  <si>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</si>
  <si>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</si>
  <si>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</si>
  <si>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</si>
  <si>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</si>
  <si>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</si>
  <si>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</si>
  <si>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</si>
  <si>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</si>
  <si>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</si>
  <si>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</si>
  <si>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</si>
  <si>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</si>
  <si>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</si>
  <si>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</si>
  <si>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</si>
  <si>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</si>
  <si>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</si>
  <si>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</si>
  <si>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</si>
  <si>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</si>
  <si>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</si>
  <si>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</si>
  <si>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</si>
  <si>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</si>
  <si>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</si>
  <si>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</si>
  <si>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</si>
  <si>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</si>
  <si>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</si>
  <si>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</si>
  <si>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</si>
  <si>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</si>
  <si>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</si>
  <si>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</si>
  <si>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</si>
  <si>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</si>
  <si>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</si>
  <si>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</si>
  <si>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</si>
  <si>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</si>
  <si>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</si>
  <si>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</si>
  <si>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</si>
  <si>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</si>
  <si>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</si>
  <si>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</si>
  <si>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</si>
  <si>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</si>
  <si>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</si>
  <si>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</si>
  <si>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</si>
  <si>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</si>
  <si>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</si>
  <si>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</si>
  <si>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</si>
  <si>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</si>
  <si>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</si>
  <si>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</si>
  <si>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</si>
  <si>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</si>
  <si>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</si>
  <si>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</si>
  <si>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</si>
  <si>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</si>
  <si>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</si>
  <si>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</si>
  <si>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</si>
  <si>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</si>
  <si>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</si>
  <si>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</si>
  <si>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</si>
  <si>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</si>
  <si>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</si>
  <si>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</si>
  <si>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</si>
  <si>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</si>
  <si>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</si>
  <si>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</si>
  <si>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</si>
  <si>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</si>
  <si>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</si>
  <si>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</si>
  <si>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</si>
  <si>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</si>
  <si>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</si>
  <si>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</si>
  <si>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</si>
  <si>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</si>
  <si>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</si>
  <si>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</si>
  <si>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</si>
  <si>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</si>
  <si>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</si>
  <si>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</si>
  <si>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</si>
  <si>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</si>
  <si>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</si>
  <si>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</si>
  <si>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</si>
  <si>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</si>
  <si>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</si>
  <si>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</si>
  <si>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</si>
  <si>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</si>
  <si>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</si>
  <si>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</si>
  <si>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</si>
  <si>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</si>
  <si>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</si>
  <si>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</si>
  <si>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</si>
  <si>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</si>
  <si>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</si>
  <si>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</si>
  <si>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</si>
  <si>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</si>
  <si>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</si>
  <si>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</si>
  <si>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</si>
  <si>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</si>
  <si>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</si>
  <si>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</si>
  <si>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</si>
  <si>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</si>
  <si>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</si>
  <si>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</si>
  <si>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</si>
  <si>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</si>
  <si>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</si>
  <si>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</si>
  <si>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</si>
  <si>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</si>
  <si>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</si>
  <si>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</si>
  <si>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</si>
  <si>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</si>
  <si>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</si>
  <si>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</si>
  <si>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</si>
  <si>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</si>
  <si>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</si>
  <si>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</si>
  <si>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</si>
  <si>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</si>
  <si>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</si>
  <si>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</si>
  <si>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</si>
  <si>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</si>
  <si>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</si>
  <si>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</si>
  <si>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</si>
  <si>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</si>
  <si>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</si>
  <si>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</si>
  <si>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</si>
  <si>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</si>
  <si>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</si>
  <si>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</si>
  <si>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</si>
  <si>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</si>
  <si>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</si>
  <si>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</si>
  <si>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</si>
  <si>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</si>
  <si>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</si>
  <si>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</si>
  <si>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</si>
  <si>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</si>
  <si>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</si>
  <si>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</si>
  <si>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</si>
  <si>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</si>
  <si>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</si>
  <si>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</si>
  <si>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</si>
  <si>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</si>
  <si>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</si>
  <si>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</si>
  <si>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</si>
  <si>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</si>
  <si>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</si>
  <si>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</si>
  <si>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</si>
  <si>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</si>
  <si>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</si>
  <si>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</si>
  <si>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</si>
  <si>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</si>
  <si>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</si>
  <si>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</si>
  <si>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</si>
  <si>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</si>
  <si>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</si>
  <si>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</si>
  <si>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</si>
  <si>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</si>
  <si>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</si>
  <si>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</si>
  <si>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</si>
  <si>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</si>
  <si>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</si>
  <si>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</si>
  <si>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</si>
  <si>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</si>
  <si>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</si>
  <si>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</si>
  <si>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</si>
  <si>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</si>
  <si>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</si>
  <si>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</si>
  <si>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</si>
  <si>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</si>
  <si>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</si>
  <si>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</si>
  <si>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</si>
  <si>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</si>
  <si>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</si>
  <si>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</si>
  <si>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</si>
  <si>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</si>
  <si>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</si>
  <si>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</si>
  <si>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</si>
  <si>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</si>
  <si>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</si>
  <si>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</si>
  <si>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</si>
  <si>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</si>
  <si>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</si>
  <si>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</si>
  <si>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</si>
  <si>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</si>
  <si>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</si>
  <si>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</si>
  <si>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</si>
  <si>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</si>
  <si>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</si>
  <si>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</si>
  <si>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</si>
  <si>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</si>
  <si>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</si>
  <si>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</si>
  <si>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</si>
  <si>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</si>
  <si>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</si>
  <si>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</si>
  <si>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</si>
  <si>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</si>
  <si>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</si>
  <si>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</si>
  <si>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</si>
  <si>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</si>
  <si>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</si>
  <si>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</si>
  <si>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</si>
  <si>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</si>
  <si>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</si>
  <si>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</si>
  <si>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</si>
  <si>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</si>
  <si>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</si>
  <si>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</si>
  <si>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</si>
  <si>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</si>
  <si>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</si>
  <si>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</si>
  <si>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</si>
  <si>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</si>
  <si>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</si>
  <si>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</si>
  <si>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</si>
  <si>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</si>
  <si>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</si>
  <si>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</si>
  <si>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</si>
  <si>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</si>
  <si>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</si>
  <si>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</si>
  <si>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</si>
  <si>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</si>
  <si>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</si>
  <si>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</si>
  <si>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</si>
  <si>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</si>
  <si>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</si>
  <si>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</si>
  <si>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</si>
  <si>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</si>
  <si>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</si>
  <si>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</si>
  <si>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</si>
  <si>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</si>
  <si>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</si>
  <si>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</si>
  <si>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</si>
  <si>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</si>
  <si>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</si>
  <si>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</si>
  <si>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</si>
  <si>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</si>
  <si>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</si>
  <si>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</si>
  <si>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</si>
  <si>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</si>
  <si>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</si>
  <si>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</si>
  <si>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</si>
  <si>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</si>
  <si>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</si>
  <si>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</si>
  <si>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</si>
  <si>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</si>
  <si>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</si>
  <si>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</si>
  <si>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</si>
  <si>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</si>
  <si>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</si>
  <si>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</si>
  <si>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</si>
  <si>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</si>
  <si>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</si>
  <si>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</si>
  <si>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</si>
  <si>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</si>
  <si>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</si>
  <si>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</si>
  <si>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</si>
  <si>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</si>
  <si>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</si>
  <si>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</si>
  <si>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</si>
  <si>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</si>
  <si>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</si>
  <si>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</si>
  <si>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</si>
  <si>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</si>
  <si>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</si>
  <si>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</si>
  <si>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</si>
  <si>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</si>
  <si>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</si>
  <si>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</si>
  <si>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</si>
  <si>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</si>
  <si>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</si>
  <si>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</si>
  <si>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</si>
  <si>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</si>
  <si>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</si>
  <si>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</si>
  <si>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</si>
  <si>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</si>
  <si>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</si>
  <si>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</si>
  <si>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</si>
  <si>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</si>
  <si>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</si>
  <si>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</si>
  <si>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</si>
  <si>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</si>
  <si>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</si>
  <si>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</si>
  <si>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</si>
  <si>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</si>
  <si>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</si>
  <si>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</si>
  <si>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</si>
  <si>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</si>
  <si>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</si>
  <si>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</si>
  <si>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</si>
  <si>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</si>
  <si>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</si>
  <si>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</si>
  <si>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</si>
  <si>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</si>
  <si>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</si>
  <si>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</si>
  <si>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</si>
  <si>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</si>
  <si>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</si>
  <si>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</si>
  <si>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</si>
  <si>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</si>
  <si>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</si>
  <si>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</si>
  <si>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</si>
  <si>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</si>
  <si>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</si>
  <si>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</si>
  <si>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</si>
  <si>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</si>
  <si>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</si>
  <si>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</si>
  <si>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</si>
  <si>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</si>
  <si>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</si>
  <si>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</si>
  <si>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</si>
  <si>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</si>
  <si>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</si>
  <si>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</si>
  <si>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</si>
  <si>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</si>
  <si>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</si>
  <si>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</si>
  <si>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</si>
  <si>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</si>
  <si>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</si>
  <si>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</si>
  <si>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</si>
  <si>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</si>
  <si>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</si>
  <si>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</si>
  <si>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</si>
  <si>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</si>
  <si>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</si>
  <si>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</si>
  <si>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</si>
  <si>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</si>
  <si>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</si>
  <si>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</si>
  <si>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</si>
  <si>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</si>
  <si>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</si>
  <si>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</si>
  <si>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</si>
  <si>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</si>
  <si>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</si>
  <si>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</si>
  <si>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</si>
  <si>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</si>
  <si>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</si>
  <si>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</si>
  <si>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</si>
  <si>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</si>
  <si>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</si>
  <si>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</si>
  <si>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</si>
  <si>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</si>
  <si>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</si>
  <si>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</si>
  <si>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</si>
  <si>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</si>
  <si>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</si>
  <si>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</si>
  <si>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</si>
  <si>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</si>
  <si>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</si>
  <si>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</si>
  <si>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</si>
  <si>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</si>
  <si>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</si>
  <si>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</si>
  <si>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</si>
  <si>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</si>
  <si>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</si>
  <si>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</si>
  <si>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</si>
  <si>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</si>
  <si>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</si>
  <si>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</si>
  <si>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</si>
  <si>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</si>
  <si>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</si>
  <si>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</si>
  <si>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</si>
  <si>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</si>
  <si>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</si>
  <si>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</si>
  <si>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</si>
  <si>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</si>
  <si>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</si>
  <si>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</si>
  <si>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</si>
  <si>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</si>
  <si>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</si>
  <si>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</si>
  <si>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</si>
  <si>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</si>
  <si>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</si>
  <si>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</si>
  <si>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</si>
  <si>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</si>
  <si>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</si>
  <si>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</si>
  <si>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</si>
  <si>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</si>
  <si>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</si>
  <si>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</si>
  <si>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</si>
  <si>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</si>
  <si>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</si>
  <si>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</si>
  <si>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</si>
  <si>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</si>
  <si>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</si>
  <si>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</si>
  <si>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</si>
  <si>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</si>
  <si>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</si>
  <si>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</si>
  <si>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</si>
  <si>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</si>
  <si>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</si>
  <si>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</si>
  <si>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</si>
  <si>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</si>
  <si>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</si>
  <si>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</si>
  <si>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</si>
  <si>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</si>
  <si>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</si>
  <si>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</si>
  <si>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</si>
  <si>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</si>
  <si>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</si>
  <si>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</si>
  <si>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</si>
  <si>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</si>
  <si>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</si>
  <si>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</si>
  <si>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</si>
  <si>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</si>
  <si>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</si>
  <si>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</si>
  <si>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</si>
  <si>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</si>
  <si>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</si>
  <si>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</si>
  <si>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</si>
  <si>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</si>
  <si>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</si>
  <si>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</si>
  <si>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</si>
  <si>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</si>
  <si>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</si>
  <si>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</si>
  <si>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</si>
  <si>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</si>
  <si>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</si>
  <si>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</si>
  <si>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</si>
  <si>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</si>
  <si>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</si>
  <si>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</si>
  <si>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</si>
  <si>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</si>
  <si>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</si>
  <si>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</si>
  <si>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</si>
  <si>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</si>
  <si>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</si>
  <si>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</si>
  <si>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</si>
  <si>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</si>
  <si>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</si>
  <si>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</si>
  <si>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</si>
  <si>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</si>
  <si>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</si>
  <si>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</si>
  <si>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</si>
  <si>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</si>
  <si>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</si>
  <si>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</si>
  <si>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</si>
  <si>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</si>
  <si>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</si>
  <si>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</si>
  <si>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</si>
  <si>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</si>
  <si>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</si>
  <si>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</si>
  <si>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</si>
  <si>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</si>
  <si>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</si>
  <si>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</si>
  <si>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</si>
  <si>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</si>
  <si>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</si>
  <si>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</si>
  <si>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</si>
  <si>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</si>
  <si>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</si>
  <si>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</si>
  <si>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</si>
  <si>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</si>
  <si>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</si>
  <si>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</si>
  <si>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</si>
  <si>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</si>
  <si>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</si>
  <si>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</si>
  <si>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</si>
  <si>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</si>
  <si>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</si>
  <si>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</si>
  <si>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</si>
  <si>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</si>
  <si>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</si>
  <si>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</si>
  <si>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</si>
  <si>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</si>
  <si>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</si>
  <si>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</si>
  <si>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</si>
  <si>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</si>
  <si>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</si>
  <si>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</si>
  <si>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</si>
  <si>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</si>
  <si>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</si>
  <si>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</si>
  <si>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</si>
  <si>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</si>
  <si>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</si>
  <si>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</si>
  <si>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</si>
  <si>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</si>
  <si>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</si>
  <si>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</si>
  <si>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</si>
  <si>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</si>
  <si>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</si>
  <si>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</si>
  <si>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</si>
  <si>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</si>
  <si>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</si>
  <si>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</si>
  <si>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</si>
  <si>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</si>
  <si>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</si>
  <si>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</si>
  <si>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</si>
  <si>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</si>
  <si>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</si>
  <si>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</si>
  <si>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</si>
  <si>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</si>
  <si>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</si>
  <si>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</si>
  <si>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</si>
  <si>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</si>
  <si>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</si>
  <si>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</si>
  <si>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</si>
  <si>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</si>
  <si>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</si>
  <si>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</si>
  <si>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</si>
  <si>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</si>
  <si>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</si>
  <si>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</si>
  <si>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</si>
  <si>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</si>
  <si>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</si>
  <si>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</si>
  <si>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</si>
  <si>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</si>
  <si>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</si>
  <si>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</si>
  <si>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</si>
  <si>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</si>
  <si>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</si>
  <si>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</si>
  <si>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</si>
  <si>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</si>
  <si>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</si>
  <si>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</si>
  <si>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</si>
  <si>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</si>
  <si>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</si>
  <si>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</si>
  <si>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</si>
  <si>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</si>
  <si>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</si>
  <si>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</si>
  <si>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</si>
  <si>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</si>
  <si>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</si>
  <si>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</si>
  <si>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</si>
  <si>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</si>
  <si>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</si>
  <si>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</si>
  <si>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</si>
  <si>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</si>
  <si>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</si>
  <si>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</si>
  <si>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</si>
  <si>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</si>
  <si>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</si>
  <si>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</si>
  <si>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</si>
  <si>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</si>
  <si>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</si>
  <si>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</si>
  <si>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</si>
  <si>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</si>
  <si>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</si>
  <si>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</si>
  <si>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</si>
  <si>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</si>
  <si>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</si>
  <si>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</si>
  <si>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</si>
  <si>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</si>
  <si>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</si>
  <si>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</si>
  <si>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</si>
  <si>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</si>
  <si>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</si>
  <si>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</si>
  <si>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</si>
  <si>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</si>
  <si>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</si>
  <si>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</si>
  <si>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</si>
  <si>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</si>
  <si>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</si>
  <si>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</si>
  <si>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</si>
  <si>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</si>
  <si>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</si>
  <si>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</si>
  <si>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</si>
  <si>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</si>
  <si>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</si>
  <si>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</si>
  <si>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</si>
  <si>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</si>
  <si>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</si>
  <si>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</si>
  <si>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</si>
  <si>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</si>
  <si>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</si>
  <si>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</si>
  <si>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</si>
  <si>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</si>
  <si>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</si>
  <si>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</si>
  <si>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</si>
  <si>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</si>
  <si>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</si>
  <si>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</si>
  <si>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</si>
  <si>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</si>
  <si>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</si>
  <si>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</si>
  <si>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</si>
  <si>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</si>
  <si>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</si>
  <si>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</si>
  <si>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</si>
  <si>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</si>
  <si>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</si>
  <si>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</si>
  <si>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</si>
  <si>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</si>
  <si>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</si>
  <si>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</si>
  <si>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</si>
  <si>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</si>
  <si>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</si>
  <si>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</si>
  <si>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</si>
  <si>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</si>
  <si>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</si>
  <si>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</si>
  <si>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</si>
  <si>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</si>
  <si>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</si>
  <si>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</si>
  <si>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</si>
  <si>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</si>
  <si>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</si>
  <si>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</si>
  <si>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</si>
  <si>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</si>
  <si>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</si>
  <si>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</si>
  <si>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</si>
  <si>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</si>
  <si>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</si>
  <si>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</si>
  <si>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</si>
  <si>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</si>
  <si>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</si>
  <si>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</si>
  <si>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</si>
  <si>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</si>
  <si>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</si>
  <si>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</si>
  <si>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</si>
  <si>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</si>
  <si>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</si>
  <si>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</si>
  <si>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</si>
  <si>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</si>
  <si>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</si>
  <si>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</si>
  <si>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</si>
  <si>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</si>
  <si>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</si>
  <si>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</si>
  <si>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</si>
  <si>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</si>
  <si>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</si>
  <si>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</si>
  <si>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</si>
  <si>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</si>
  <si>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</si>
  <si>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</si>
  <si>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</si>
  <si>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</si>
  <si>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</si>
  <si>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</si>
  <si>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</si>
  <si>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</si>
  <si>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</si>
  <si>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</si>
  <si>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</si>
  <si>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</si>
  <si>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</si>
  <si>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</si>
  <si>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</si>
  <si>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</si>
  <si>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</si>
  <si>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</si>
  <si>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</si>
  <si>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</si>
  <si>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</si>
  <si>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</si>
  <si>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</si>
  <si>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</si>
  <si>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</si>
  <si>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</si>
  <si>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</si>
  <si>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</si>
  <si>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</si>
  <si>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</si>
  <si>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</si>
  <si>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</si>
  <si>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</si>
  <si>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</si>
  <si>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</si>
  <si>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</si>
  <si>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</si>
  <si>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</si>
  <si>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</si>
  <si>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</si>
  <si>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</si>
  <si>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</si>
  <si>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</si>
  <si>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</si>
  <si>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</si>
  <si>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</si>
  <si>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</si>
  <si>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</si>
  <si>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</si>
  <si>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</si>
  <si>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</si>
  <si>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</si>
  <si>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</si>
  <si>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</si>
  <si>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</si>
  <si>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</si>
  <si>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</si>
  <si>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</si>
  <si>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</si>
  <si>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</si>
  <si>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</si>
  <si>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</si>
  <si>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</si>
  <si>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</si>
  <si>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</si>
  <si>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</si>
  <si>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</si>
  <si>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</si>
  <si>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</si>
  <si>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</si>
  <si>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</si>
  <si>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</si>
  <si>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</si>
  <si>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</si>
  <si>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</si>
  <si>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</si>
  <si>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</si>
  <si>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</si>
  <si>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</si>
  <si>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</si>
  <si>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</si>
  <si>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</si>
  <si>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</si>
  <si>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</si>
  <si>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</si>
  <si>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</si>
  <si>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</si>
  <si>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</si>
  <si>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</si>
  <si>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</si>
  <si>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</si>
  <si>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</si>
  <si>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</si>
  <si>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</si>
  <si>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</si>
  <si>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</si>
  <si>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</si>
  <si>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</si>
  <si>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</si>
  <si>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</si>
  <si>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</si>
  <si>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</si>
  <si>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</si>
  <si>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</si>
  <si>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</si>
  <si>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</si>
  <si>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</si>
  <si>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</si>
  <si>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</si>
  <si>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</si>
  <si>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</si>
  <si>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</si>
  <si>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</si>
  <si>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</si>
  <si>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</si>
  <si>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</si>
  <si>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</si>
  <si>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</si>
  <si>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</si>
  <si>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</si>
  <si>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</si>
  <si>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</si>
  <si>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</si>
  <si>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</si>
  <si>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</si>
  <si>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</si>
  <si>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</si>
  <si>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</si>
  <si>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</si>
  <si>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</si>
  <si>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</si>
  <si>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</si>
  <si>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</si>
  <si>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</si>
  <si>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</si>
  <si>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</si>
  <si>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</si>
  <si>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</si>
  <si>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</si>
  <si>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</si>
  <si>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</si>
  <si>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</si>
  <si>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</si>
  <si>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</si>
  <si>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</si>
  <si>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</si>
  <si>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</si>
  <si>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</si>
  <si>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</si>
  <si>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</si>
  <si>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</si>
  <si>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</si>
  <si>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</si>
  <si>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</si>
  <si>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</si>
  <si>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</si>
  <si>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</si>
  <si>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</si>
  <si>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</si>
  <si>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</si>
  <si>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</si>
  <si>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</si>
  <si>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</si>
  <si>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</si>
  <si>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</si>
  <si>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</si>
  <si>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</si>
  <si>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</si>
  <si>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</si>
  <si>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</si>
  <si>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</si>
  <si>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</si>
  <si>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</si>
  <si>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</si>
  <si>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</si>
  <si>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</si>
  <si>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</si>
  <si>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</si>
  <si>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</si>
  <si>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</si>
  <si>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</si>
  <si>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</si>
  <si>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</si>
  <si>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</si>
  <si>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</si>
  <si>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</si>
  <si>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</si>
  <si>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</si>
  <si>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</si>
  <si>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</si>
  <si>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</si>
  <si>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</si>
  <si>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</si>
  <si>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</si>
  <si>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</si>
  <si>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</si>
  <si>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</si>
  <si>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</si>
  <si>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</si>
  <si>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</si>
  <si>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</si>
  <si>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</si>
  <si>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</si>
  <si>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</si>
  <si>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</si>
  <si>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</si>
  <si>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</si>
  <si>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</si>
  <si>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</si>
  <si>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</si>
  <si>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</si>
  <si>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</si>
  <si>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</si>
  <si>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</si>
  <si>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</si>
  <si>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</si>
  <si>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</si>
  <si>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</si>
  <si>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</si>
  <si>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</si>
  <si>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</si>
  <si>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</si>
  <si>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</si>
  <si>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</si>
  <si>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</si>
  <si>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</si>
  <si>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</si>
  <si>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</si>
  <si>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</si>
  <si>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</si>
  <si>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</si>
  <si>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</si>
  <si>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</si>
  <si>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</si>
  <si>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</si>
  <si>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</si>
  <si>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</si>
  <si>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</si>
  <si>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</si>
  <si>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</si>
  <si>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</si>
  <si>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</si>
  <si>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</si>
  <si>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</si>
  <si>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</si>
  <si>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</si>
  <si>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</si>
  <si>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</si>
  <si>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</si>
  <si>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</si>
  <si>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</si>
  <si>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</si>
  <si>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</si>
  <si>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</si>
  <si>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</si>
  <si>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</si>
  <si>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</si>
  <si>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</si>
  <si>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</si>
  <si>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</si>
  <si>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</si>
  <si>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</si>
  <si>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</si>
  <si>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</si>
  <si>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</si>
  <si>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</si>
  <si>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</si>
  <si>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</si>
  <si>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</si>
  <si>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</si>
  <si>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</si>
  <si>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</si>
  <si>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</si>
  <si>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</si>
  <si>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</si>
  <si>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</si>
  <si>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</si>
  <si>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</si>
  <si>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</si>
  <si>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</si>
  <si>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</si>
  <si>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</si>
  <si>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</si>
  <si>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</si>
  <si>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</si>
  <si>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</si>
  <si>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</si>
  <si>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</si>
  <si>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</si>
  <si>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</si>
  <si>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</si>
  <si>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</si>
  <si>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</si>
  <si>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</si>
  <si>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</si>
  <si>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</si>
  <si>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</si>
  <si>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</si>
  <si>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</si>
  <si>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</si>
  <si>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</si>
  <si>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</si>
  <si>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</si>
  <si>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</si>
  <si>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</si>
  <si>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</si>
  <si>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</si>
  <si>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</si>
  <si>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</si>
  <si>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</si>
  <si>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</si>
  <si>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</si>
  <si>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</si>
  <si>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</si>
  <si>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</si>
  <si>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</si>
  <si>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</si>
  <si>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</si>
  <si>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</si>
  <si>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</si>
  <si>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</si>
  <si>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</si>
  <si>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</si>
  <si>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</si>
  <si>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</si>
  <si>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</si>
  <si>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</si>
  <si>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</si>
  <si>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</si>
  <si>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</si>
  <si>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</si>
  <si>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</si>
  <si>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</si>
  <si>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</si>
  <si>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</si>
  <si>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</si>
  <si>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</si>
  <si>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</si>
  <si>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</si>
  <si>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</si>
  <si>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</si>
  <si>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</si>
  <si>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</si>
  <si>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</si>
  <si>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</si>
  <si>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</si>
  <si>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</si>
  <si>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</si>
  <si>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</si>
  <si>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</si>
  <si>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</si>
  <si>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</si>
  <si>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</si>
  <si>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</si>
  <si>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</si>
  <si>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</si>
  <si>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</si>
  <si>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</si>
  <si>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</si>
  <si>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</si>
  <si>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</si>
  <si>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</si>
  <si>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</si>
  <si>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</si>
  <si>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</si>
  <si>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</si>
  <si>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</si>
  <si>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</si>
  <si>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</si>
  <si>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</si>
  <si>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</si>
  <si>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</si>
  <si>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</si>
  <si>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</si>
  <si>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</si>
  <si>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</si>
  <si>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</si>
  <si>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</si>
  <si>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</si>
  <si>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</si>
  <si>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</si>
  <si>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</si>
  <si>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</si>
  <si>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</si>
  <si>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</si>
  <si>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</si>
  <si>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</si>
  <si>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</si>
  <si>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</si>
  <si>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</si>
  <si>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</si>
  <si>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</si>
  <si>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</si>
  <si>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</si>
  <si>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</si>
  <si>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</si>
  <si>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</si>
  <si>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</si>
  <si>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</si>
  <si>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</si>
  <si>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</si>
  <si>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</si>
  <si>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</si>
  <si>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</si>
  <si>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</si>
  <si>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</si>
  <si>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</si>
  <si>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</si>
  <si>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</si>
  <si>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</si>
  <si>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</si>
  <si>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</si>
  <si>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</si>
  <si>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</si>
  <si>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</si>
  <si>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</si>
  <si>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</si>
  <si>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</si>
  <si>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</si>
  <si>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</si>
  <si>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</si>
  <si>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</si>
  <si>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</si>
  <si>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</si>
  <si>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</si>
  <si>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</si>
  <si>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</si>
  <si>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</si>
  <si>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</si>
  <si>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</si>
  <si>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</si>
  <si>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</si>
  <si>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</si>
  <si>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</si>
  <si>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</si>
  <si>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</si>
  <si>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</si>
  <si>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</si>
  <si>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</si>
  <si>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</si>
  <si>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</si>
  <si>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</si>
  <si>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</si>
  <si>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</si>
  <si>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</si>
  <si>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</si>
  <si>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</si>
  <si>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</si>
  <si>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</si>
  <si>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</si>
  <si>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</si>
  <si>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</si>
  <si>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</si>
  <si>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</si>
  <si>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</si>
  <si>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</si>
  <si>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</si>
  <si>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</si>
  <si>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</si>
  <si>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</si>
  <si>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</si>
  <si>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</si>
  <si>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</si>
  <si>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</si>
  <si>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</si>
  <si>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</si>
  <si>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</si>
  <si>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</si>
  <si>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</si>
  <si>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</si>
  <si>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</si>
  <si>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</si>
  <si>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</si>
  <si>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</si>
  <si>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</si>
  <si>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</si>
  <si>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</si>
  <si>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</si>
  <si>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</si>
  <si>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</si>
  <si>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</si>
  <si>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</si>
  <si>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</si>
  <si>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</si>
  <si>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</si>
  <si>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</si>
  <si>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</si>
  <si>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</si>
  <si>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</si>
  <si>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</si>
  <si>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</si>
  <si>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</si>
  <si>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</si>
  <si>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</si>
  <si>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</si>
  <si>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</si>
  <si>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</si>
  <si>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</si>
  <si>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</si>
  <si>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</si>
  <si>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</si>
  <si>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</si>
  <si>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</si>
  <si>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</si>
  <si>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</si>
  <si>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</si>
  <si>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</si>
  <si>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</si>
  <si>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</si>
  <si>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</si>
  <si>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</si>
  <si>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</si>
  <si>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</si>
  <si>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</si>
  <si>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</si>
  <si>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</si>
  <si>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</si>
  <si>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</si>
  <si>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</si>
  <si>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</si>
  <si>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</si>
  <si>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</si>
  <si>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</si>
  <si>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</si>
  <si>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</si>
  <si>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</si>
  <si>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</si>
  <si>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</si>
  <si>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</si>
  <si>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</si>
  <si>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</si>
  <si>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</si>
  <si>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</si>
  <si>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</si>
  <si>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</si>
  <si>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</si>
  <si>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</si>
  <si>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</si>
  <si>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</si>
  <si>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</si>
  <si>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</si>
  <si>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</si>
  <si>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</si>
  <si>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</si>
  <si>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</si>
  <si>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</si>
  <si>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</si>
  <si>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</si>
  <si>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</si>
  <si>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</si>
  <si>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</si>
  <si>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</si>
  <si>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</si>
  <si>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</si>
  <si>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</si>
  <si>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</si>
  <si>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</si>
  <si>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</si>
  <si>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</si>
  <si>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</si>
  <si>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</si>
  <si>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</si>
  <si>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</si>
  <si>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</si>
  <si>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</si>
  <si>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</si>
  <si>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</si>
  <si>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</si>
  <si>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</si>
  <si>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</si>
  <si>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</si>
  <si>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</si>
  <si>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</si>
  <si>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</si>
  <si>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</si>
  <si>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</si>
  <si>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</si>
  <si>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</si>
  <si>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</si>
  <si>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</si>
  <si>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</si>
  <si>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</si>
  <si>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</si>
  <si>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</si>
  <si>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</si>
  <si>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</si>
  <si>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</si>
  <si>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</si>
  <si>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</si>
  <si>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</si>
  <si>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</si>
  <si>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</si>
  <si>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</si>
  <si>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</si>
  <si>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</si>
  <si>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</si>
  <si>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</si>
  <si>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</si>
  <si>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</si>
  <si>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</si>
  <si>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</si>
  <si>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</si>
  <si>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</si>
  <si>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</si>
  <si>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</si>
  <si>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</si>
  <si>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</si>
  <si>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</si>
  <si>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</si>
  <si>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</si>
  <si>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</si>
  <si>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</si>
  <si>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</si>
  <si>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</si>
  <si>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</si>
  <si>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</si>
  <si>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</si>
  <si>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</si>
  <si>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</si>
  <si>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</si>
  <si>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</si>
  <si>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</si>
  <si>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</si>
  <si>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</si>
  <si>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</si>
  <si>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</si>
  <si>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</si>
  <si>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</si>
  <si>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</si>
  <si>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</si>
  <si>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</si>
  <si>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</si>
  <si>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</si>
  <si>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</si>
  <si>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</si>
  <si>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</si>
  <si>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</si>
  <si>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</si>
  <si>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</si>
  <si>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</si>
  <si>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</si>
  <si>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</si>
  <si>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</si>
  <si>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</si>
  <si>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</si>
  <si>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</si>
  <si>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</si>
  <si>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</si>
  <si>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</si>
  <si>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</si>
  <si>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</si>
  <si>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</si>
  <si>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</si>
  <si>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</si>
  <si>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</si>
  <si>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</si>
  <si>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</si>
  <si>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</si>
  <si>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</si>
  <si>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</si>
  <si>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</si>
  <si>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</si>
  <si>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</si>
  <si>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</si>
  <si>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</si>
  <si>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</si>
  <si>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</si>
  <si>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</si>
  <si>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</si>
  <si>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</si>
  <si>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</si>
  <si>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</si>
  <si>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</si>
  <si>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</si>
  <si>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</si>
  <si>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</si>
  <si>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</si>
  <si>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</si>
  <si>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</si>
  <si>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</si>
  <si>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</si>
  <si>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</si>
  <si>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</si>
  <si>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</si>
  <si>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</si>
  <si>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</si>
  <si>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</si>
  <si>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</si>
  <si>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</si>
  <si>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</si>
  <si>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</si>
  <si>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</si>
  <si>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</si>
  <si>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</si>
  <si>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</si>
  <si>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</si>
  <si>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</si>
  <si>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</si>
  <si>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</si>
  <si>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</si>
  <si>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</si>
  <si>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</si>
  <si>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</si>
  <si>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</si>
  <si>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</si>
  <si>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</si>
  <si>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</si>
  <si>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</si>
  <si>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</si>
  <si>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</si>
  <si>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</si>
  <si>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</si>
  <si>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</si>
  <si>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</si>
  <si>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</si>
  <si>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</si>
  <si>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</si>
  <si>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</si>
  <si>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</si>
  <si>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</si>
  <si>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</si>
  <si>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</si>
  <si>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</si>
  <si>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</si>
  <si>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</si>
  <si>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</si>
  <si>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</si>
  <si>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</si>
  <si>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</si>
  <si>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</si>
  <si>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</si>
  <si>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</si>
  <si>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</si>
  <si>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</si>
  <si>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</si>
  <si>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</si>
  <si>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</si>
  <si>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</si>
  <si>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</si>
  <si>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</si>
  <si>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</si>
  <si>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</si>
  <si>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</si>
  <si>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</si>
  <si>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</si>
  <si>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</si>
  <si>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</si>
  <si>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</si>
  <si>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</si>
  <si>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</si>
  <si>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</si>
  <si>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</si>
  <si>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</si>
  <si>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</si>
  <si>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</si>
  <si>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</si>
  <si>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</si>
  <si>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</si>
  <si>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</si>
  <si>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</si>
  <si>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</si>
  <si>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</si>
  <si>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</si>
  <si>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</si>
  <si>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</si>
  <si>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</si>
  <si>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</si>
  <si>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</si>
  <si>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</si>
  <si>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</si>
  <si>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</si>
  <si>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</si>
  <si>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</si>
  <si>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</si>
  <si>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</si>
  <si>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</si>
  <si>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</si>
  <si>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</si>
  <si>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</si>
  <si>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</si>
  <si>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</si>
  <si>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</si>
  <si>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</si>
  <si>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</si>
  <si>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</si>
  <si>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</si>
  <si>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</si>
  <si>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</si>
  <si>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</si>
  <si>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</si>
  <si>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</si>
  <si>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</si>
  <si>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</si>
  <si>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</si>
  <si>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</si>
  <si>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</si>
  <si>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</si>
  <si>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</si>
  <si>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</si>
  <si>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</si>
  <si>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</si>
  <si>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</si>
  <si>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</si>
  <si>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</si>
  <si>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</si>
  <si>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</si>
  <si>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</si>
  <si>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</si>
  <si>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</si>
  <si>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</si>
  <si>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</si>
  <si>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</si>
  <si>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</si>
  <si>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</si>
  <si>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</si>
  <si>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</si>
  <si>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</si>
  <si>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</si>
  <si>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</si>
  <si>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</si>
  <si>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</si>
  <si>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</si>
  <si>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</si>
  <si>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</si>
  <si>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</si>
  <si>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</si>
  <si>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</si>
  <si>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</si>
  <si>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</si>
  <si>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</si>
  <si>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</si>
  <si>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</si>
  <si>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</si>
  <si>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</si>
  <si>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</si>
  <si>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</si>
  <si>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</si>
  <si>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</si>
  <si>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</si>
  <si>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</si>
  <si>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</si>
  <si>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</si>
  <si>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</si>
  <si>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</si>
  <si>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</si>
  <si>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</si>
  <si>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</si>
  <si>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</si>
  <si>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</si>
  <si>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</si>
  <si>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</si>
  <si>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</si>
  <si>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</si>
  <si>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</si>
  <si>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</si>
  <si>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</si>
  <si>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</si>
  <si>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</si>
  <si>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</si>
  <si>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</si>
  <si>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</si>
  <si>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</si>
  <si>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</si>
  <si>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</si>
  <si>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</si>
  <si>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</si>
  <si>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</si>
  <si>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</si>
  <si>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</si>
  <si>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</si>
  <si>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</si>
  <si>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</si>
  <si>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</si>
  <si>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</si>
  <si>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</si>
  <si>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</si>
  <si>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</si>
  <si>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</si>
  <si>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</si>
  <si>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</si>
  <si>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</si>
  <si>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</si>
  <si>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</si>
  <si>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</si>
  <si>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</si>
  <si>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</si>
  <si>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</si>
  <si>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</si>
  <si>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</si>
  <si>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</si>
  <si>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</si>
  <si>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</si>
  <si>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</si>
  <si>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</si>
  <si>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</si>
  <si>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</si>
  <si>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</si>
  <si>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</si>
  <si>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</si>
  <si>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</si>
  <si>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</si>
  <si>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</si>
  <si>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</si>
  <si>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</si>
  <si>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</si>
  <si>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</si>
  <si>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</si>
  <si>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</si>
  <si>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</si>
  <si>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</si>
  <si>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</si>
  <si>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</si>
  <si>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</si>
  <si>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</si>
  <si>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</si>
  <si>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</si>
  <si>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</si>
  <si>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</si>
  <si>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</si>
  <si>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</si>
  <si>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</si>
  <si>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</si>
  <si>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</si>
  <si>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</si>
  <si>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</si>
  <si>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</si>
  <si>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</si>
  <si>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</si>
  <si>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</si>
  <si>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</si>
  <si>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</si>
  <si>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</si>
  <si>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</si>
  <si>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</si>
  <si>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</si>
  <si>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</si>
  <si>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</si>
  <si>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</si>
  <si>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</si>
  <si>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</si>
  <si>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</si>
  <si>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</si>
  <si>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</si>
  <si>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</si>
  <si>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</si>
  <si>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</si>
  <si>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</si>
  <si>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</si>
  <si>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</si>
  <si>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</si>
  <si>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</si>
  <si>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</si>
  <si>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</si>
  <si>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</si>
  <si>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</si>
  <si>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</si>
  <si>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</si>
  <si>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</si>
  <si>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</si>
  <si>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</si>
  <si>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</si>
  <si>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</si>
  <si>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</si>
  <si>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</si>
  <si>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</si>
  <si>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</si>
  <si>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</si>
  <si>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</si>
  <si>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</si>
  <si>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</si>
  <si>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</si>
  <si>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</si>
  <si>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</si>
  <si>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</si>
  <si>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</si>
  <si>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</si>
  <si>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</si>
  <si>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</si>
  <si>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</si>
  <si>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</si>
  <si>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</si>
  <si>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</si>
  <si>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</si>
  <si>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</si>
  <si>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</si>
  <si>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</si>
  <si>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</si>
  <si>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</si>
  <si>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</si>
  <si>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</si>
  <si>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</si>
  <si>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</si>
  <si>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</si>
  <si>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</si>
  <si>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</si>
  <si>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</si>
  <si>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</si>
  <si>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</si>
  <si>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</si>
  <si>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</si>
  <si>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</si>
  <si>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</si>
  <si>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</si>
  <si>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</si>
  <si>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</si>
  <si>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</si>
  <si>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</si>
  <si>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</si>
  <si>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</si>
  <si>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</si>
  <si>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</si>
  <si>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</si>
  <si>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</si>
  <si>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</si>
  <si>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</si>
  <si>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</si>
  <si>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</si>
  <si>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</si>
  <si>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</si>
  <si>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</si>
  <si>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</si>
  <si>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</si>
  <si>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</si>
  <si>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</si>
  <si>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</si>
  <si>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</si>
  <si>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</si>
  <si>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</si>
  <si>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</si>
  <si>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</si>
  <si>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</si>
  <si>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</si>
  <si>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</si>
  <si>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</si>
  <si>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</si>
  <si>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</si>
  <si>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</si>
  <si>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</si>
  <si>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</si>
  <si>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</si>
  <si>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</si>
  <si>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</si>
  <si>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</si>
  <si>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</si>
  <si>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</si>
  <si>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</si>
  <si>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</si>
  <si>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</si>
  <si>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</si>
  <si>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</si>
  <si>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</si>
  <si>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</si>
  <si>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</si>
  <si>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</si>
  <si>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</si>
  <si>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</si>
  <si>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</si>
  <si>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</si>
  <si>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</si>
  <si>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</si>
  <si>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</si>
  <si>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</si>
  <si>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</si>
  <si>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</si>
  <si>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</si>
  <si>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</si>
  <si>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</si>
  <si>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</si>
  <si>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</si>
  <si>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</si>
  <si>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</si>
  <si>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</si>
  <si>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</si>
  <si>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</si>
  <si>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</si>
  <si>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</si>
  <si>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</si>
  <si>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</si>
  <si>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</si>
  <si>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</si>
  <si>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</si>
  <si>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</si>
  <si>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</si>
  <si>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</si>
  <si>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</si>
  <si>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</si>
  <si>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</si>
  <si>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</si>
  <si>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</si>
  <si>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</si>
  <si>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</si>
  <si>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</si>
  <si>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</si>
  <si>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</si>
  <si>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</si>
  <si>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</si>
  <si>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</si>
  <si>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</si>
  <si>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</si>
  <si>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</si>
  <si>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</si>
  <si>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</si>
  <si>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</si>
  <si>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</si>
  <si>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</si>
  <si>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</si>
  <si>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</si>
  <si>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</si>
  <si>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</si>
  <si>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</si>
  <si>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</si>
  <si>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</si>
  <si>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</si>
  <si>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</si>
  <si>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</si>
  <si>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</si>
  <si>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</si>
  <si>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</si>
  <si>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</si>
  <si>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</si>
  <si>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</si>
  <si>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</si>
  <si>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</si>
  <si>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</si>
  <si>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</si>
  <si>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</si>
  <si>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</si>
  <si>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</si>
  <si>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</si>
  <si>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</si>
  <si>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</si>
  <si>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</si>
  <si>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</si>
  <si>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</si>
  <si>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</si>
  <si>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</si>
  <si>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</si>
  <si>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</si>
  <si>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</si>
  <si>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</si>
  <si>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</si>
  <si>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</si>
  <si>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</si>
  <si>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</si>
  <si>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</si>
  <si>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</si>
  <si>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</si>
  <si>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</si>
  <si>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</si>
  <si>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</si>
  <si>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</si>
  <si>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</si>
  <si>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</si>
  <si>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</si>
  <si>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</si>
  <si>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</si>
  <si>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</si>
  <si>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</si>
  <si>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</si>
  <si>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</si>
  <si>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</si>
  <si>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</si>
  <si>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</si>
  <si>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</si>
  <si>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</si>
  <si>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</si>
  <si>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</si>
  <si>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</si>
  <si>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</si>
  <si>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</si>
  <si>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</si>
  <si>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</si>
  <si>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</si>
  <si>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</si>
  <si>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</si>
  <si>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</si>
  <si>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</si>
  <si>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</si>
  <si>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</si>
  <si>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</si>
  <si>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</si>
  <si>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</si>
  <si>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</si>
  <si>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</si>
  <si>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</si>
  <si>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</si>
  <si>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</si>
  <si>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</si>
  <si>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</si>
  <si>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</si>
  <si>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</si>
  <si>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</si>
  <si>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</si>
  <si>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</si>
  <si>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</si>
  <si>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</si>
  <si>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</si>
  <si>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</si>
  <si>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</si>
  <si>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</si>
  <si>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</si>
  <si>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</si>
  <si>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</si>
  <si>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</si>
  <si>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</si>
  <si>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</si>
  <si>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</si>
  <si>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</si>
  <si>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</si>
  <si>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</si>
  <si>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</si>
  <si>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</si>
  <si>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</si>
  <si>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</si>
  <si>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</si>
  <si>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</si>
  <si>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</si>
  <si>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</si>
  <si>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</si>
  <si>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</si>
  <si>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</si>
  <si>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</si>
  <si>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</si>
  <si>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</si>
  <si>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</si>
  <si>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</si>
  <si>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</si>
  <si>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</si>
  <si>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</si>
  <si>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</si>
  <si>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</si>
  <si>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</si>
  <si>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</si>
  <si>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</si>
  <si>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</si>
  <si>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</si>
  <si>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</si>
  <si>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</si>
  <si>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</si>
  <si>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</si>
  <si>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</si>
  <si>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</si>
  <si>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</si>
  <si>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</si>
  <si>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</si>
  <si>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</si>
  <si>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</si>
  <si>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</si>
  <si>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</si>
  <si>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</si>
  <si>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</si>
  <si>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</si>
  <si>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</si>
  <si>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</si>
  <si>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</si>
  <si>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</si>
  <si>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</si>
  <si>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</si>
  <si>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</si>
  <si>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</si>
  <si>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</si>
  <si>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</si>
  <si>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</si>
  <si>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</si>
  <si>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</si>
  <si>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</si>
  <si>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</si>
  <si>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</si>
  <si>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</si>
  <si>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</si>
  <si>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</si>
  <si>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</si>
  <si>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</si>
  <si>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</si>
  <si>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</si>
  <si>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</si>
  <si>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</si>
  <si>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</si>
  <si>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</si>
  <si>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</si>
  <si>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</si>
  <si>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</si>
  <si>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</si>
  <si>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</si>
  <si>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</si>
  <si>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</si>
  <si>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</si>
  <si>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</si>
  <si>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</si>
  <si>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</si>
  <si>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</si>
  <si>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</si>
  <si>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</si>
  <si>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</si>
  <si>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</si>
  <si>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</si>
  <si>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</si>
  <si>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</si>
  <si>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</si>
  <si>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</si>
  <si>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</si>
  <si>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</si>
  <si>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</si>
  <si>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</si>
  <si>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</si>
  <si>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</si>
  <si>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</si>
  <si>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</si>
  <si>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</si>
  <si>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</si>
  <si>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</si>
  <si>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</si>
  <si>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</si>
  <si>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</si>
  <si>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</si>
  <si>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</si>
  <si>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</si>
  <si>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</si>
  <si>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</si>
  <si>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</si>
  <si>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</si>
  <si>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</si>
  <si>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</si>
  <si>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</si>
  <si>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</si>
  <si>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</si>
  <si>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</si>
  <si>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</si>
  <si>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</si>
  <si>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</si>
  <si>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</si>
  <si>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</si>
  <si>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</si>
  <si>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</si>
  <si>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</si>
  <si>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</si>
  <si>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</si>
  <si>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</si>
  <si>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</si>
  <si>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</si>
  <si>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</si>
  <si>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</si>
  <si>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</si>
  <si>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</si>
  <si>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</si>
  <si>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</si>
  <si>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</si>
  <si>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</si>
  <si>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</si>
  <si>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</si>
  <si>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</si>
  <si>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</si>
  <si>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</si>
  <si>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</si>
  <si>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</si>
  <si>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</si>
  <si>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</si>
  <si>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</si>
  <si>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</si>
  <si>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</si>
  <si>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</si>
  <si>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</si>
  <si>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</si>
  <si>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</si>
  <si>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</si>
  <si>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</si>
  <si>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</si>
  <si>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</si>
  <si>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</si>
  <si>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</si>
  <si>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</si>
  <si>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</si>
  <si>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</si>
  <si>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</si>
  <si>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</si>
  <si>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</si>
  <si>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</si>
  <si>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</si>
  <si>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</si>
  <si>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</si>
  <si>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</si>
  <si>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</si>
  <si>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</si>
  <si>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</si>
  <si>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</si>
  <si>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</si>
  <si>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</si>
  <si>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</si>
  <si>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</si>
  <si>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</si>
  <si>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</si>
  <si>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</si>
  <si>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</si>
  <si>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</si>
  <si>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</si>
  <si>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</si>
  <si>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</si>
  <si>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</si>
  <si>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</si>
  <si>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</si>
  <si>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</si>
  <si>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</si>
  <si>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</si>
  <si>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</si>
  <si>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</si>
  <si>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</si>
  <si>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</si>
  <si>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</si>
  <si>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</si>
  <si>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</si>
  <si>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</si>
  <si>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</si>
  <si>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</si>
  <si>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</si>
  <si>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</si>
  <si>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</si>
  <si>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</si>
  <si>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</si>
  <si>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</si>
  <si>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</si>
  <si>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</si>
  <si>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</si>
  <si>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</si>
  <si>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</si>
  <si>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</si>
  <si>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</si>
  <si>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</si>
  <si>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</si>
  <si>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</si>
  <si>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</si>
  <si>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</si>
  <si>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</si>
  <si>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</si>
  <si>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</si>
  <si>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</si>
  <si>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</si>
  <si>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</si>
  <si>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</si>
  <si>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</si>
  <si>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</si>
  <si>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</si>
  <si>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</si>
  <si>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</si>
  <si>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</si>
  <si>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</si>
  <si>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</si>
  <si>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</si>
  <si>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</si>
  <si>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</si>
  <si>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</si>
  <si>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</si>
  <si>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</si>
  <si>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</si>
  <si>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</si>
  <si>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</si>
  <si>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</si>
  <si>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</si>
  <si>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</si>
  <si>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</si>
  <si>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</si>
  <si>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</si>
  <si>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</si>
  <si>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</si>
  <si>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</si>
  <si>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</si>
  <si>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</si>
  <si>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</si>
  <si>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</si>
  <si>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</si>
  <si>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</si>
  <si>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</si>
  <si>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</si>
  <si>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</si>
  <si>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</si>
  <si>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</si>
  <si>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</si>
  <si>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</si>
  <si>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</si>
  <si>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</si>
  <si>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</si>
  <si>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</si>
  <si>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</si>
  <si>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</si>
  <si>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</si>
  <si>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</si>
  <si>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</si>
  <si>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</si>
  <si>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</si>
  <si>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</si>
  <si>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</si>
  <si>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</si>
  <si>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</si>
  <si>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</si>
  <si>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</si>
  <si>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</si>
  <si>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</si>
  <si>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</si>
  <si>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</si>
  <si>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</si>
  <si>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</si>
  <si>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</si>
  <si>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</si>
  <si>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</si>
  <si>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</si>
  <si>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</si>
  <si>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</si>
  <si>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</si>
  <si>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</si>
  <si>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</si>
  <si>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</si>
  <si>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</si>
  <si>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</si>
  <si>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</si>
  <si>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</si>
  <si>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</si>
  <si>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</si>
  <si>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</si>
  <si>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</si>
  <si>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</si>
  <si>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</si>
  <si>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</si>
  <si>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</si>
  <si>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</si>
  <si>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</si>
  <si>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</si>
  <si>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</si>
  <si>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</si>
  <si>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</si>
  <si>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</si>
  <si>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</si>
  <si>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</si>
  <si>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</si>
  <si>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</si>
  <si>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</si>
  <si>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</si>
  <si>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</si>
  <si>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</si>
  <si>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</si>
  <si>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</si>
  <si>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</si>
  <si>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</si>
  <si>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</si>
  <si>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</si>
  <si>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</si>
  <si>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</si>
  <si>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</si>
  <si>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</si>
  <si>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</si>
  <si>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</si>
  <si>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</si>
  <si>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</si>
  <si>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</si>
  <si>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</si>
  <si>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</si>
  <si>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</si>
  <si>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</si>
  <si>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</si>
  <si>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</si>
  <si>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</si>
  <si>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</si>
  <si>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</si>
  <si>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</si>
  <si>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</si>
  <si>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</si>
  <si>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</si>
  <si>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</si>
  <si>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</si>
  <si>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</si>
  <si>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</si>
  <si>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</si>
  <si>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</si>
  <si>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</si>
  <si>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</si>
  <si>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</si>
  <si>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</si>
  <si>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</si>
  <si>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</si>
  <si>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</si>
  <si>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</si>
  <si>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</si>
  <si>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</si>
  <si>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</si>
  <si>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</si>
  <si>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</si>
  <si>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</si>
  <si>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</si>
  <si>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</si>
  <si>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</si>
  <si>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</si>
  <si>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</si>
  <si>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</si>
  <si>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</si>
  <si>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</si>
  <si>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</si>
  <si>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</si>
  <si>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</si>
  <si>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</si>
  <si>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</si>
  <si>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</si>
  <si>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</si>
  <si>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</si>
  <si>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</si>
  <si>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</si>
  <si>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</si>
  <si>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</si>
  <si>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</si>
  <si>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</si>
  <si>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</si>
  <si>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</si>
  <si>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</si>
  <si>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</si>
  <si>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</si>
  <si>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</si>
  <si>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</si>
  <si>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</si>
  <si>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</si>
  <si>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</si>
  <si>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</si>
  <si>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</si>
  <si>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</si>
  <si>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</si>
  <si>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</si>
  <si>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</si>
  <si>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</si>
  <si>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</si>
  <si>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</si>
  <si>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</si>
  <si>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</si>
  <si>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</si>
  <si>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</si>
  <si>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</si>
  <si>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</si>
  <si>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</si>
  <si>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</si>
  <si>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</si>
  <si>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</si>
  <si>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</si>
  <si>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</si>
  <si>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</si>
  <si>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</si>
  <si>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</si>
  <si>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</si>
  <si>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</si>
  <si>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</si>
  <si>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</si>
  <si>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</si>
  <si>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</si>
  <si>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</si>
  <si>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</si>
  <si>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</si>
  <si>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</si>
  <si>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</si>
  <si>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</si>
  <si>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</si>
  <si>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</si>
  <si>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</si>
  <si>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</si>
  <si>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</si>
  <si>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</si>
  <si>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</si>
  <si>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</si>
  <si>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</si>
  <si>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</si>
  <si>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</si>
  <si>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</si>
  <si>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</si>
  <si>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</si>
  <si>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</si>
  <si>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</si>
  <si>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</si>
  <si>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</si>
  <si>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</si>
  <si>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</si>
  <si>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</si>
  <si>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</si>
  <si>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</si>
  <si>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</si>
  <si>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</si>
  <si>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</si>
  <si>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</si>
  <si>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</si>
  <si>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</si>
  <si>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</si>
  <si>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</si>
  <si>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</si>
  <si>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</si>
  <si>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</si>
  <si>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</si>
  <si>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</si>
  <si>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</si>
  <si>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</si>
  <si>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</si>
  <si>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</si>
  <si>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</si>
  <si>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</si>
  <si>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</si>
  <si>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</si>
  <si>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</si>
  <si>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</si>
  <si>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</si>
  <si>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</si>
  <si>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</si>
  <si>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</si>
  <si>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</si>
  <si>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</si>
  <si>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</si>
  <si>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</si>
  <si>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</si>
  <si>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</si>
  <si>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</si>
  <si>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</si>
  <si>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</si>
  <si>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</si>
  <si>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</si>
  <si>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</si>
  <si>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</si>
  <si>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</si>
  <si>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</si>
  <si>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</si>
  <si>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</si>
  <si>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</si>
  <si>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</si>
  <si>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</si>
  <si>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</si>
  <si>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</si>
  <si>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</si>
  <si>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</si>
  <si>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</si>
  <si>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</si>
  <si>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</si>
  <si>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</si>
  <si>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</si>
  <si>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</si>
  <si>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</si>
  <si>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</si>
  <si>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</si>
  <si>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</si>
  <si>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</si>
  <si>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</si>
  <si>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</si>
  <si>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</si>
  <si>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</si>
  <si>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</si>
  <si>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</si>
  <si>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</si>
  <si>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</si>
  <si>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</si>
  <si>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</si>
  <si>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</si>
  <si>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</si>
  <si>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</si>
  <si>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</si>
  <si>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</si>
  <si>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</si>
  <si>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</si>
  <si>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</si>
  <si>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</si>
  <si>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</si>
  <si>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</si>
  <si>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</si>
  <si>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</si>
  <si>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</si>
  <si>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</si>
  <si>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</si>
  <si>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</si>
  <si>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</si>
  <si>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</si>
  <si>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</si>
  <si>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</si>
  <si>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</si>
  <si>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</si>
  <si>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</si>
  <si>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</si>
  <si>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</si>
  <si>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</si>
  <si>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</si>
  <si>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</si>
  <si>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</si>
  <si>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</si>
  <si>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</si>
  <si>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</si>
  <si>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</si>
  <si>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</si>
  <si>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</si>
  <si>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</si>
  <si>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</si>
  <si>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</si>
  <si>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</si>
  <si>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</si>
  <si>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</si>
  <si>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</si>
  <si>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</si>
  <si>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</si>
  <si>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</si>
  <si>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</si>
  <si>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</si>
  <si>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</si>
  <si>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</si>
  <si>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</si>
  <si>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</si>
  <si>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</si>
  <si>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</si>
  <si>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</si>
  <si>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</si>
  <si>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</si>
  <si>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</si>
  <si>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</si>
  <si>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</si>
  <si>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</si>
  <si>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</si>
  <si>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</si>
  <si>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</si>
  <si>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</si>
  <si>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</si>
  <si>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</si>
  <si>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</si>
  <si>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</si>
  <si>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</si>
  <si>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</si>
  <si>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</si>
  <si>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</si>
  <si>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</si>
  <si>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</si>
  <si>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</si>
  <si>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</si>
  <si>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</si>
  <si>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</si>
  <si>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</si>
  <si>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</si>
  <si>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</si>
  <si>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</si>
  <si>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</si>
  <si>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</si>
  <si>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</si>
  <si>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</si>
  <si>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</si>
  <si>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</si>
  <si>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</si>
  <si>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</si>
  <si>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</si>
  <si>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</si>
  <si>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</si>
  <si>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</si>
  <si>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</si>
  <si>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</si>
  <si>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</si>
  <si>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</si>
  <si>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</si>
  <si>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</si>
  <si>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</si>
  <si>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</si>
  <si>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</si>
  <si>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</si>
  <si>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</si>
  <si>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</si>
  <si>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</si>
  <si>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</si>
  <si>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</si>
  <si>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</si>
  <si>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</si>
  <si>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</si>
  <si>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</si>
  <si>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</si>
  <si>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</si>
  <si>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</si>
  <si>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</si>
  <si>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</si>
  <si>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</si>
  <si>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</si>
  <si>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</si>
  <si>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</si>
  <si>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</si>
  <si>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</si>
  <si>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</si>
  <si>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</si>
  <si>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</si>
  <si>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</si>
  <si>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</si>
  <si>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</si>
  <si>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</si>
  <si>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</si>
  <si>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</si>
  <si>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</si>
  <si>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</si>
  <si>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</si>
  <si>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</si>
  <si>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</si>
  <si>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</si>
  <si>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</si>
  <si>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</si>
  <si>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</si>
  <si>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</si>
  <si>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</si>
  <si>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</si>
  <si>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</si>
  <si>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</si>
  <si>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</si>
  <si>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</si>
  <si>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</si>
  <si>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</si>
  <si>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</si>
  <si>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</si>
  <si>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</si>
  <si>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</si>
  <si>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</si>
  <si>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</si>
  <si>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</si>
  <si>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</si>
  <si>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</si>
  <si>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</si>
  <si>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</si>
  <si>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</si>
  <si>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</si>
  <si>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</si>
  <si>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</si>
  <si>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</si>
  <si>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</si>
  <si>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</si>
  <si>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</si>
  <si>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</si>
  <si>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</si>
  <si>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</si>
  <si>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</si>
  <si>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</si>
  <si>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</si>
  <si>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</si>
  <si>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</si>
  <si>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</si>
  <si>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</si>
  <si>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</si>
  <si>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</si>
  <si>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</si>
  <si>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</si>
  <si>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</si>
  <si>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</si>
  <si>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</si>
  <si>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</si>
  <si>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</si>
  <si>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</si>
  <si>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</si>
  <si>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</si>
  <si>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</si>
  <si>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</si>
  <si>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</si>
  <si>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</si>
  <si>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</si>
  <si>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</si>
  <si>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</si>
  <si>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</si>
  <si>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</si>
  <si>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</si>
  <si>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</si>
  <si>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</si>
  <si>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</si>
  <si>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</si>
  <si>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</si>
  <si>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</si>
  <si>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</si>
  <si>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</si>
  <si>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</si>
  <si>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</si>
  <si>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</si>
  <si>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</si>
  <si>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</si>
  <si>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</si>
  <si>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</si>
  <si>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</si>
  <si>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</si>
  <si>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</si>
  <si>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</si>
  <si>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</si>
  <si>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</si>
  <si>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</si>
  <si>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</si>
  <si>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</si>
  <si>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</si>
  <si>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</si>
  <si>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</si>
  <si>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</si>
  <si>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</si>
  <si>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</si>
  <si>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</si>
  <si>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</si>
  <si>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</si>
  <si>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</si>
  <si>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</si>
  <si>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</si>
  <si>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</si>
  <si>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</si>
  <si>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</si>
  <si>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</si>
  <si>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</si>
  <si>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</si>
  <si>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</si>
  <si>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</si>
  <si>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</si>
  <si>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</si>
  <si>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</si>
  <si>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</si>
  <si>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</si>
  <si>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</si>
  <si>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</si>
  <si>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</si>
  <si>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</si>
  <si>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</si>
  <si>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</si>
  <si>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</si>
  <si>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</si>
  <si>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</si>
  <si>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</si>
  <si>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</si>
  <si>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</si>
  <si>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</si>
  <si>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</si>
  <si>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</si>
  <si>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</si>
  <si>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</si>
  <si>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</si>
  <si>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</si>
  <si>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</si>
  <si>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</si>
  <si>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</si>
  <si>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</si>
  <si>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</si>
  <si>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</si>
  <si>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</si>
  <si>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</si>
  <si>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</si>
  <si>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</si>
  <si>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</si>
  <si>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</si>
  <si>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</si>
  <si>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</si>
  <si>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</si>
  <si>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</si>
  <si>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</si>
  <si>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</si>
  <si>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</si>
  <si>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</si>
  <si>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</si>
  <si>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</si>
  <si>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</si>
  <si>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</si>
  <si>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</si>
  <si>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</si>
  <si>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</si>
  <si>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</si>
  <si>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</si>
  <si>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</si>
  <si>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</si>
  <si>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</si>
  <si>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</si>
  <si>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</si>
  <si>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</si>
  <si>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</si>
  <si>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</si>
  <si>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</si>
  <si>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</si>
  <si>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</si>
  <si>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</si>
  <si>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</si>
  <si>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</si>
  <si>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</si>
  <si>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</si>
  <si>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</si>
  <si>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</si>
  <si>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</si>
  <si>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</si>
  <si>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</si>
  <si>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</si>
  <si>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</si>
  <si>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</si>
  <si>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</si>
  <si>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</si>
  <si>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</si>
  <si>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</si>
  <si>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</si>
  <si>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</si>
  <si>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</si>
  <si>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</si>
  <si>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</si>
  <si>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</si>
  <si>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</si>
  <si>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</si>
  <si>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</si>
  <si>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</si>
  <si>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</si>
  <si>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</si>
  <si>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</si>
  <si>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</si>
  <si>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</si>
  <si>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</si>
  <si>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</si>
  <si>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</si>
  <si>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</si>
  <si>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</si>
  <si>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</si>
  <si>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</si>
  <si>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</si>
  <si>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</si>
  <si>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</si>
  <si>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</si>
  <si>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</si>
  <si>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</si>
  <si>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</si>
  <si>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</si>
  <si>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</si>
  <si>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</si>
  <si>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</si>
  <si>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</si>
  <si>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</si>
  <si>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</si>
  <si>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</si>
  <si>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</si>
  <si>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</si>
  <si>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</si>
  <si>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</si>
  <si>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</si>
  <si>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</si>
  <si>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</si>
  <si>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</si>
  <si>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</si>
  <si>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</si>
  <si>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</si>
  <si>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</si>
  <si>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</si>
  <si>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</si>
  <si>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</si>
  <si>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</si>
  <si>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</si>
  <si>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</si>
  <si>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</si>
  <si>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</si>
  <si>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</si>
  <si>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</si>
  <si>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</si>
  <si>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</si>
  <si>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</si>
  <si>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</si>
  <si>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</si>
  <si>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</si>
  <si>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</si>
  <si>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</si>
  <si>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</si>
  <si>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</si>
  <si>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</si>
  <si>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</si>
  <si>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</si>
  <si>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</si>
  <si>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</si>
  <si>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</si>
  <si>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</si>
  <si>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</si>
  <si>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</si>
  <si>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</si>
  <si>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</si>
  <si>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</si>
  <si>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</si>
  <si>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</si>
  <si>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</si>
  <si>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</si>
  <si>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</si>
  <si>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</si>
  <si>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</si>
  <si>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</si>
  <si>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</si>
  <si>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</si>
  <si>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</si>
  <si>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</si>
  <si>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</si>
  <si>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</si>
  <si>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</si>
  <si>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</si>
  <si>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</si>
  <si>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</si>
  <si>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</si>
  <si>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</si>
  <si>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</si>
  <si>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</si>
  <si>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</si>
  <si>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</si>
  <si>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</si>
  <si>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</si>
  <si>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</si>
  <si>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</si>
  <si>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</si>
  <si>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</si>
  <si>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</si>
  <si>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</si>
  <si>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</si>
  <si>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</si>
  <si>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</si>
  <si>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</si>
  <si>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</si>
  <si>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</si>
  <si>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</si>
  <si>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</si>
  <si>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</si>
  <si>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</si>
  <si>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</si>
  <si>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</si>
  <si>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</si>
  <si>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</si>
  <si>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</si>
  <si>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</si>
  <si>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</si>
  <si>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</si>
  <si>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</si>
  <si>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</si>
  <si>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</si>
  <si>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</si>
  <si>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</si>
  <si>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</si>
  <si>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</si>
  <si>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</si>
  <si>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</si>
  <si>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</si>
  <si>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</si>
  <si>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</si>
  <si>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</si>
  <si>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</si>
  <si>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</si>
  <si>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</si>
  <si>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</si>
  <si>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</si>
  <si>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</si>
  <si>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</si>
  <si>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</si>
  <si>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</si>
  <si>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</si>
  <si>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</si>
  <si>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</si>
  <si>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</si>
  <si>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</si>
  <si>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</si>
  <si>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</si>
  <si>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</si>
  <si>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</si>
  <si>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</si>
  <si>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</si>
  <si>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</si>
  <si>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</si>
  <si>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</si>
  <si>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</si>
  <si>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</si>
  <si>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</si>
  <si>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</si>
  <si>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</si>
  <si>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</si>
  <si>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</si>
  <si>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</si>
  <si>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</si>
  <si>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</si>
  <si>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</si>
  <si>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</si>
  <si>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</si>
  <si>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</si>
  <si>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</si>
  <si>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</si>
  <si>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</si>
  <si>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</si>
  <si>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</si>
  <si>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</si>
  <si>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</si>
  <si>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</si>
  <si>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</si>
  <si>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</si>
  <si>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</si>
  <si>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</si>
  <si>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</si>
  <si>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</si>
  <si>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</si>
  <si>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</si>
  <si>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</si>
  <si>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</si>
  <si>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</si>
  <si>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</si>
  <si>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</si>
  <si>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</si>
  <si>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</si>
  <si>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</si>
  <si>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</si>
  <si>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</si>
  <si>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</si>
  <si>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</si>
  <si>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</si>
  <si>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</si>
  <si>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</si>
  <si>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</si>
  <si>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</si>
  <si>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</si>
  <si>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</si>
  <si>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</si>
  <si>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</si>
  <si>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</si>
  <si>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</si>
  <si>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</si>
  <si>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</si>
  <si>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</si>
  <si>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</si>
  <si>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</si>
  <si>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</si>
  <si>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</si>
  <si>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</si>
  <si>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</si>
  <si>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</si>
  <si>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</si>
  <si>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</si>
  <si>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</si>
  <si>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</si>
  <si>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</si>
  <si>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</si>
  <si>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</si>
  <si>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</si>
  <si>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</si>
  <si>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</si>
  <si>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</si>
  <si>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</si>
  <si>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</si>
  <si>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</si>
  <si>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</si>
  <si>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</si>
  <si>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</si>
  <si>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</si>
  <si>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</si>
  <si>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</si>
  <si>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</si>
  <si>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</si>
  <si>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</si>
  <si>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</si>
  <si>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</si>
  <si>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</si>
  <si>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</si>
  <si>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</si>
  <si>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</si>
  <si>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</si>
  <si>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</si>
  <si>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</si>
  <si>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</si>
  <si>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</si>
  <si>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</si>
  <si>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</si>
  <si>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</si>
  <si>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</si>
  <si>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</si>
  <si>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</si>
  <si>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</si>
  <si>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</si>
  <si>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</si>
  <si>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</si>
  <si>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</si>
  <si>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</si>
  <si>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</si>
  <si>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</si>
  <si>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</si>
  <si>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</si>
  <si>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</si>
  <si>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</si>
  <si>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</si>
  <si>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</si>
  <si>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</si>
  <si>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</si>
  <si>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</si>
  <si>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</si>
  <si>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</si>
  <si>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</si>
  <si>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</si>
  <si>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</si>
  <si>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</si>
  <si>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</si>
  <si>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</si>
  <si>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</si>
  <si>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</si>
  <si>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</si>
  <si>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</si>
  <si>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</si>
  <si>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</si>
  <si>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</si>
  <si>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</si>
  <si>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</si>
  <si>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</si>
  <si>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</si>
  <si>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</si>
  <si>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</si>
  <si>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</si>
  <si>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</si>
  <si>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</si>
  <si>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</si>
  <si>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</si>
  <si>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</si>
  <si>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</si>
  <si>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</si>
  <si>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</si>
  <si>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</si>
  <si>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</si>
  <si>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</si>
  <si>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</si>
  <si>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</si>
  <si>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</si>
  <si>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</si>
  <si>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</si>
  <si>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</si>
  <si>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</si>
  <si>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</si>
  <si>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</si>
  <si>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</si>
  <si>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</si>
  <si>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</si>
  <si>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</si>
  <si>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</si>
  <si>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</si>
  <si>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</si>
  <si>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</si>
  <si>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</si>
  <si>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</si>
  <si>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</si>
  <si>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</si>
  <si>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</si>
  <si>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</si>
  <si>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</si>
  <si>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</si>
  <si>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</si>
  <si>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</si>
  <si>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</si>
  <si>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</si>
  <si>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</si>
  <si>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</si>
  <si>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</si>
  <si>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</si>
  <si>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</si>
  <si>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</si>
  <si>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</si>
  <si>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</si>
  <si>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</si>
  <si>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</si>
  <si>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</si>
  <si>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</si>
  <si>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</si>
  <si>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</si>
  <si>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</si>
  <si>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</si>
  <si>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</si>
  <si>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</si>
  <si>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</si>
  <si>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</si>
  <si>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</si>
  <si>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</si>
  <si>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</si>
  <si>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</si>
  <si>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</si>
  <si>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</si>
  <si>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</si>
  <si>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</si>
  <si>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</si>
  <si>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</si>
  <si>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</si>
  <si>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</si>
  <si>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</si>
  <si>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</si>
  <si>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</si>
  <si>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</si>
  <si>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</si>
  <si>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</si>
  <si>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</si>
  <si>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</si>
  <si>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</si>
  <si>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</si>
  <si>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</si>
  <si>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</si>
  <si>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</si>
  <si>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</si>
  <si>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</si>
  <si>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</si>
  <si>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</si>
  <si>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</si>
  <si>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</si>
  <si>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</si>
  <si>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</si>
  <si>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</si>
  <si>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</si>
  <si>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</si>
  <si>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</si>
  <si>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</si>
  <si>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</si>
  <si>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</si>
  <si>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</si>
  <si>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</si>
  <si>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</si>
  <si>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</si>
  <si>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</si>
  <si>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</si>
  <si>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</si>
  <si>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</si>
  <si>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</si>
  <si>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</si>
  <si>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</si>
  <si>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</si>
  <si>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</si>
  <si>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</si>
  <si>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</si>
  <si>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</si>
  <si>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</si>
  <si>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</si>
  <si>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</si>
  <si>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</si>
  <si>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</si>
  <si>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</si>
  <si>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</si>
  <si>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</si>
  <si>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</si>
  <si>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</si>
  <si>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</si>
  <si>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</si>
  <si>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</si>
  <si>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</si>
  <si>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</si>
  <si>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</si>
  <si>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</si>
  <si>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</si>
  <si>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</si>
  <si>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</si>
  <si>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</si>
  <si>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</si>
  <si>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</si>
  <si>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</si>
  <si>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</si>
  <si>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</si>
  <si>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</si>
  <si>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</si>
  <si>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</si>
  <si>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</si>
  <si>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</si>
  <si>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</si>
  <si>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</si>
  <si>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</si>
  <si>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</si>
  <si>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</si>
  <si>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</si>
  <si>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</si>
  <si>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</si>
  <si>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</si>
  <si>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</si>
  <si>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</si>
  <si>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</si>
  <si>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</si>
  <si>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</si>
  <si>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</si>
  <si>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</si>
  <si>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</si>
  <si>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</si>
  <si>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</si>
  <si>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</si>
  <si>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</si>
  <si>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</si>
  <si>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</si>
  <si>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</si>
  <si>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</si>
  <si>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</si>
  <si>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</si>
  <si>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</si>
  <si>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</si>
  <si>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</si>
  <si>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</si>
  <si>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</si>
  <si>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</si>
  <si>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</si>
  <si>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</si>
  <si>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</si>
  <si>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</si>
  <si>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</si>
  <si>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</si>
  <si>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</si>
  <si>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</si>
  <si>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</si>
  <si>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</si>
  <si>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</si>
  <si>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</si>
  <si>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</si>
  <si>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</si>
  <si>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</si>
  <si>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</si>
  <si>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</si>
  <si>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</si>
  <si>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</si>
  <si>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</si>
  <si>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</si>
  <si>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</si>
  <si>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</si>
  <si>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</si>
  <si>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</si>
  <si>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</si>
  <si>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</si>
  <si>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</si>
  <si>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</si>
  <si>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</si>
  <si>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</si>
  <si>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</si>
  <si>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</si>
  <si>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</si>
  <si>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</si>
  <si>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</si>
  <si>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</si>
  <si>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</si>
  <si>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</si>
  <si>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</si>
  <si>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</si>
  <si>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</si>
  <si>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</si>
  <si>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</si>
  <si>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</si>
  <si>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</si>
  <si>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</si>
  <si>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</si>
  <si>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</si>
  <si>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</si>
  <si>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</si>
  <si>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</si>
  <si>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</si>
  <si>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</si>
  <si>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</si>
  <si>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</si>
  <si>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</si>
  <si>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</si>
  <si>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</si>
  <si>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</si>
  <si>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</si>
  <si>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</si>
  <si>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</si>
  <si>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</si>
  <si>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</si>
  <si>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</si>
  <si>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</si>
  <si>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</si>
  <si>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</si>
  <si>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</si>
  <si>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</si>
  <si>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</si>
  <si>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</si>
  <si>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</si>
  <si>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</si>
  <si>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</si>
  <si>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</si>
  <si>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</si>
  <si>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</si>
  <si>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</si>
  <si>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</si>
  <si>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</si>
  <si>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</si>
  <si>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</si>
  <si>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</si>
  <si>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</si>
  <si>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</si>
  <si>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</si>
  <si>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</si>
  <si>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</si>
  <si>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</si>
  <si>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</si>
  <si>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</si>
  <si>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</si>
  <si>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</si>
  <si>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</si>
  <si>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</si>
  <si>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</si>
  <si>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</si>
  <si>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</si>
  <si>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</si>
  <si>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</si>
  <si>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</si>
  <si>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</si>
  <si>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</si>
  <si>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</si>
  <si>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</si>
  <si>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</si>
  <si>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</si>
  <si>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</si>
  <si>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</si>
  <si>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</si>
  <si>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</si>
  <si>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</si>
  <si>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</si>
  <si>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</si>
  <si>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</si>
  <si>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</si>
  <si>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</si>
  <si>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</si>
  <si>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</si>
  <si>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</si>
  <si>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</si>
  <si>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</si>
  <si>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</si>
  <si>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</si>
  <si>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</si>
  <si>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</si>
  <si>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</si>
  <si>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</si>
  <si>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</si>
  <si>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</si>
  <si>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</si>
  <si>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</si>
  <si>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</si>
  <si>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</si>
  <si>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</si>
  <si>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</si>
  <si>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</si>
  <si>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</si>
  <si>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</si>
  <si>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</si>
  <si>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</si>
  <si>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</si>
  <si>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</si>
  <si>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</si>
  <si>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</si>
  <si>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</si>
  <si>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</si>
  <si>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</si>
  <si>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</si>
  <si>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</si>
  <si>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</si>
  <si>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</si>
  <si>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</si>
  <si>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</si>
  <si>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</si>
  <si>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</si>
  <si>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</si>
  <si>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</si>
  <si>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</si>
  <si>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</si>
  <si>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</si>
  <si>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</si>
  <si>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</si>
  <si>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</si>
  <si>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</si>
  <si>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</si>
  <si>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</si>
  <si>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</si>
  <si>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</si>
  <si>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</si>
  <si>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</si>
  <si>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</si>
  <si>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</si>
  <si>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</si>
  <si>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</si>
  <si>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</si>
  <si>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</si>
  <si>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</si>
  <si>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</si>
  <si>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</si>
  <si>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</si>
  <si>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</si>
  <si>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</si>
  <si>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</si>
  <si>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</si>
  <si>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</si>
  <si>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</si>
  <si>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</si>
  <si>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</si>
  <si>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</si>
  <si>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</si>
  <si>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</si>
  <si>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</si>
  <si>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</si>
  <si>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</si>
  <si>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</si>
  <si>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</si>
  <si>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</si>
  <si>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</si>
  <si>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</si>
  <si>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</si>
  <si>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</si>
  <si>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</si>
  <si>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</si>
  <si>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</si>
  <si>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</si>
  <si>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</si>
  <si>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</si>
  <si>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</si>
  <si>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</si>
  <si>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</si>
  <si>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</si>
  <si>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</si>
  <si>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</si>
  <si>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</si>
  <si>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</si>
  <si>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</si>
  <si>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</si>
  <si>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</si>
  <si>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</si>
  <si>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</si>
  <si>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</si>
  <si>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</si>
  <si>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</si>
  <si>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</si>
  <si>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</si>
  <si>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</si>
  <si>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</si>
  <si>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</si>
  <si>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</si>
  <si>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</si>
  <si>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</si>
  <si>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</si>
  <si>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</si>
  <si>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</si>
  <si>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</si>
  <si>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</si>
  <si>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</si>
  <si>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</si>
  <si>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</si>
  <si>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</si>
  <si>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</si>
  <si>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</si>
  <si>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</si>
  <si>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</si>
  <si>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</si>
  <si>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</si>
  <si>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</si>
  <si>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</si>
  <si>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</si>
  <si>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</si>
  <si>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</si>
  <si>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</si>
  <si>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</si>
  <si>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</si>
  <si>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</si>
  <si>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</si>
  <si>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</si>
  <si>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</si>
  <si>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</si>
  <si>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</si>
  <si>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</si>
  <si>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</si>
  <si>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</si>
  <si>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</si>
  <si>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</si>
  <si>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</si>
  <si>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</si>
  <si>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</si>
  <si>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</si>
  <si>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</si>
  <si>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</si>
  <si>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</si>
  <si>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</si>
  <si>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</si>
  <si>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</si>
  <si>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</si>
  <si>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</si>
  <si>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</si>
  <si>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</si>
  <si>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</si>
  <si>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</si>
  <si>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</si>
  <si>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</si>
  <si>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</si>
  <si>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</si>
  <si>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</si>
  <si>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</si>
  <si>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</si>
  <si>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</si>
  <si>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</si>
  <si>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</si>
  <si>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</si>
  <si>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</si>
  <si>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</si>
  <si>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</si>
  <si>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</si>
  <si>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</si>
  <si>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</si>
  <si>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</si>
  <si>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</si>
  <si>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</si>
  <si>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</si>
  <si>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</si>
  <si>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</si>
  <si>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</si>
  <si>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</si>
  <si>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</si>
  <si>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</si>
  <si>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</si>
  <si>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</si>
  <si>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</si>
  <si>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</si>
  <si>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</si>
  <si>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</si>
  <si>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</si>
  <si>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</si>
  <si>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</si>
  <si>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</si>
  <si>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</si>
  <si>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</si>
  <si>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</si>
  <si>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</si>
  <si>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</si>
  <si>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</si>
  <si>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</si>
  <si>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</si>
  <si>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</si>
  <si>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</si>
  <si>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</si>
  <si>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</si>
  <si>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</si>
  <si>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</si>
  <si>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</si>
  <si>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</si>
  <si>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</si>
  <si>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</si>
  <si>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</si>
  <si>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</si>
  <si>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</si>
  <si>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</si>
  <si>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</si>
  <si>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</si>
  <si>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</si>
  <si>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</si>
  <si>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</si>
  <si>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</si>
  <si>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</si>
  <si>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</si>
  <si>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</si>
  <si>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</si>
  <si>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</si>
  <si>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</si>
  <si>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</si>
  <si>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</si>
  <si>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</si>
  <si>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</si>
  <si>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</si>
  <si>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</si>
  <si>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</si>
  <si>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</si>
  <si>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</si>
  <si>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</si>
  <si>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</si>
  <si>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</si>
  <si>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</si>
  <si>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</si>
  <si>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</si>
  <si>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</si>
  <si>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</si>
  <si>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</si>
  <si>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</si>
  <si>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</si>
  <si>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</si>
  <si>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</si>
  <si>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</si>
  <si>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</si>
  <si>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</si>
  <si>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</si>
  <si>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</si>
  <si>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</si>
  <si>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</si>
  <si>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</si>
  <si>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</si>
  <si>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</si>
  <si>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</si>
  <si>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</si>
  <si>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</si>
  <si>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</si>
  <si>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</si>
  <si>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</si>
  <si>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</si>
  <si>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</si>
  <si>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</si>
  <si>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</si>
  <si>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</si>
  <si>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</si>
  <si>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</si>
  <si>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</si>
  <si>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</si>
  <si>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</si>
  <si>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</si>
  <si>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</si>
  <si>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</si>
  <si>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</si>
  <si>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</si>
  <si>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</si>
  <si>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</si>
  <si>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</si>
  <si>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</si>
  <si>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</si>
  <si>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</si>
  <si>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</si>
  <si>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</si>
  <si>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</si>
  <si>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</si>
  <si>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</si>
  <si>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</si>
  <si>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</si>
  <si>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</si>
  <si>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</si>
  <si>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</si>
  <si>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</si>
  <si>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</si>
  <si>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</si>
  <si>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</si>
  <si>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</si>
  <si>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</si>
  <si>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</si>
  <si>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</si>
  <si>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</si>
  <si>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</si>
  <si>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</si>
  <si>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</si>
  <si>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</si>
  <si>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</si>
  <si>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</si>
  <si>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</si>
  <si>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</si>
  <si>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</si>
  <si>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</si>
  <si>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</si>
  <si>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</si>
  <si>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</si>
  <si>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</si>
  <si>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</si>
  <si>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</si>
  <si>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</si>
  <si>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</si>
  <si>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</si>
  <si>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</si>
  <si>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</si>
  <si>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</si>
  <si>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</si>
  <si>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</si>
  <si>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</si>
  <si>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</si>
  <si>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</si>
  <si>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</si>
  <si>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</si>
  <si>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</si>
  <si>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</si>
  <si>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</si>
  <si>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</si>
  <si>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</si>
  <si>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</si>
  <si>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</si>
  <si>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</si>
  <si>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</si>
  <si>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</si>
  <si>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</si>
  <si>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</si>
  <si>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</si>
  <si>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</si>
  <si>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</si>
  <si>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</si>
  <si>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</si>
  <si>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</si>
  <si>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</si>
  <si>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</si>
  <si>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</si>
  <si>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</si>
  <si>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</si>
  <si>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</si>
  <si>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</si>
  <si>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</si>
  <si>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</si>
  <si>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</si>
  <si>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</si>
  <si>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</si>
  <si>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</si>
  <si>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</si>
  <si>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</si>
  <si>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</si>
  <si>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</si>
  <si>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</si>
  <si>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</si>
  <si>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</si>
  <si>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</si>
  <si>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</si>
  <si>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</si>
  <si>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</si>
  <si>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</si>
  <si>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</si>
  <si>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</si>
  <si>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</si>
  <si>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</si>
  <si>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</si>
  <si>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</si>
  <si>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</si>
  <si>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</si>
  <si>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</si>
  <si>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</si>
  <si>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</si>
  <si>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</si>
  <si>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</si>
  <si>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</si>
  <si>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</si>
  <si>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</si>
  <si>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</si>
  <si>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</si>
  <si>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</si>
  <si>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</si>
  <si>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</si>
  <si>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</si>
  <si>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</si>
  <si>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</si>
  <si>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</si>
  <si>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</si>
  <si>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</si>
  <si>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</si>
  <si>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</si>
  <si>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</si>
  <si>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</si>
  <si>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</si>
  <si>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</si>
  <si>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</si>
  <si>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</si>
  <si>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</si>
  <si>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</si>
  <si>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</si>
  <si>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</si>
  <si>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</si>
  <si>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</si>
  <si>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</si>
  <si>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</si>
  <si>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</si>
  <si>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</si>
  <si>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</si>
  <si>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</si>
  <si>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</si>
  <si>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</si>
  <si>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</si>
  <si>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</si>
  <si>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</si>
  <si>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</si>
  <si>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</si>
  <si>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</si>
  <si>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</si>
  <si>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</si>
  <si>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</si>
  <si>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</si>
  <si>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</si>
  <si>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</si>
  <si>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</si>
  <si>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</si>
  <si>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</si>
  <si>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</si>
  <si>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</si>
  <si>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</si>
  <si>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</si>
  <si>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</si>
  <si>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</si>
  <si>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</si>
  <si>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</si>
  <si>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</si>
  <si>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</si>
  <si>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</si>
  <si>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</si>
  <si>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</si>
  <si>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</si>
  <si>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</si>
  <si>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</si>
  <si>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</si>
  <si>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</si>
  <si>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</si>
  <si>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</si>
  <si>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</si>
  <si>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</si>
  <si>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</si>
  <si>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</si>
  <si>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</si>
  <si>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</si>
  <si>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</si>
  <si>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</si>
  <si>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</si>
  <si>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</si>
  <si>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</si>
  <si>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</si>
  <si>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</si>
  <si>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</si>
  <si>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</si>
  <si>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</si>
  <si>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</si>
  <si>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</si>
  <si>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</si>
  <si>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</si>
  <si>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</si>
  <si>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</si>
  <si>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</si>
  <si>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</si>
  <si>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</si>
  <si>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</si>
  <si>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</si>
  <si>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</si>
  <si>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</si>
  <si>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</si>
  <si>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</si>
  <si>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</si>
  <si>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</si>
  <si>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</si>
  <si>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</si>
  <si>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</si>
  <si>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</si>
  <si>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</si>
  <si>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</si>
  <si>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</si>
  <si>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</si>
  <si>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</si>
  <si>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</si>
  <si>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</si>
  <si>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</si>
  <si>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</si>
  <si>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</si>
  <si>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</si>
  <si>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</si>
  <si>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</si>
  <si>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</si>
  <si>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</si>
  <si>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</si>
  <si>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</si>
  <si>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</si>
  <si>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</si>
  <si>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</si>
  <si>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</si>
  <si>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</si>
  <si>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</si>
  <si>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</si>
  <si>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</si>
  <si>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</si>
  <si>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</si>
  <si>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</si>
  <si>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</si>
  <si>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</si>
  <si>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</si>
  <si>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</si>
  <si>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</si>
  <si>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</si>
  <si>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</si>
  <si>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</si>
  <si>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</si>
  <si>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</si>
  <si>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</si>
  <si>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</si>
  <si>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</si>
  <si>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</si>
  <si>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</si>
  <si>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</si>
  <si>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</si>
  <si>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</si>
  <si>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</si>
  <si>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</si>
  <si>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</si>
  <si>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</si>
  <si>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</si>
  <si>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</si>
  <si>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</si>
  <si>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</si>
  <si>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</si>
  <si>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</si>
  <si>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</si>
  <si>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</si>
  <si>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</si>
  <si>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</si>
  <si>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</si>
  <si>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</si>
  <si>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</si>
  <si>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</si>
  <si>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</si>
  <si>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</si>
  <si>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</si>
  <si>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</si>
  <si>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</si>
  <si>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</si>
  <si>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</si>
  <si>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</si>
  <si>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</si>
  <si>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</si>
  <si>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</si>
  <si>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</si>
  <si>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</si>
  <si>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</si>
  <si>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</si>
  <si>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</si>
  <si>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</si>
  <si>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</si>
  <si>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</si>
  <si>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</si>
  <si>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</si>
  <si>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</si>
  <si>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</si>
  <si>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</si>
  <si>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</si>
  <si>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</si>
  <si>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</si>
  <si>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</si>
  <si>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</si>
  <si>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</si>
  <si>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</si>
  <si>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</si>
  <si>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</si>
  <si>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</si>
  <si>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</si>
  <si>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</si>
  <si>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</si>
  <si>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</si>
  <si>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</si>
  <si>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</si>
  <si>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</si>
  <si>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</si>
  <si>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</si>
  <si>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</si>
  <si>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</si>
  <si>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</si>
  <si>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</si>
  <si>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</si>
  <si>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</si>
  <si>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</si>
  <si>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</si>
  <si>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</si>
  <si>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</si>
  <si>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</si>
  <si>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</si>
  <si>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</si>
  <si>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</si>
  <si>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</si>
  <si>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</si>
  <si>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</si>
  <si>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</si>
  <si>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</si>
  <si>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</si>
  <si>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</si>
  <si>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</si>
  <si>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</si>
  <si>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</si>
  <si>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</si>
  <si>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</si>
  <si>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</si>
  <si>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</si>
  <si>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</si>
  <si>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</si>
  <si>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</si>
  <si>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</si>
  <si>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</si>
  <si>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</si>
  <si>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</si>
  <si>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</si>
  <si>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</si>
  <si>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</si>
  <si>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</si>
  <si>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</si>
  <si>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</si>
  <si>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</si>
  <si>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</si>
  <si>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</si>
  <si>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</si>
  <si>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</si>
  <si>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</si>
  <si>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</si>
  <si>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</si>
  <si>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</si>
  <si>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</si>
  <si>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</si>
  <si>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</si>
  <si>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</si>
  <si>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</si>
  <si>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</si>
  <si>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</si>
  <si>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</si>
  <si>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</si>
  <si>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</si>
  <si>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</si>
  <si>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</si>
  <si>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</si>
  <si>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</si>
  <si>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</si>
  <si>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</si>
  <si>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</si>
  <si>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</si>
  <si>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</si>
  <si>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</si>
  <si>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</si>
  <si>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</si>
  <si>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</si>
  <si>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</si>
  <si>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</si>
  <si>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</si>
  <si>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</si>
  <si>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</si>
  <si>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</si>
  <si>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</si>
  <si>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</si>
  <si>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</si>
  <si>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</si>
  <si>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</si>
  <si>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</si>
  <si>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</si>
  <si>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</si>
  <si>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</si>
  <si>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</si>
  <si>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</si>
  <si>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</si>
  <si>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</si>
  <si>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</si>
  <si>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</si>
  <si>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</si>
  <si>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</si>
  <si>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</si>
  <si>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</si>
  <si>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</si>
  <si>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</si>
  <si>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</si>
  <si>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</si>
  <si>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</si>
  <si>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</si>
  <si>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</si>
  <si>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</si>
  <si>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</si>
  <si>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</si>
  <si>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</si>
  <si>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</si>
  <si>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</si>
  <si>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</si>
  <si>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</si>
  <si>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</si>
  <si>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</si>
  <si>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</si>
  <si>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</si>
  <si>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</si>
  <si>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</si>
  <si>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</si>
  <si>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</si>
  <si>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</si>
  <si>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</si>
  <si>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</si>
  <si>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</si>
  <si>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</si>
  <si>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</si>
  <si>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</si>
  <si>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</si>
  <si>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</si>
  <si>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</si>
  <si>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</si>
  <si>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</si>
  <si>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</si>
  <si>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</si>
  <si>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</si>
  <si>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</si>
  <si>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</si>
  <si>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</si>
  <si>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</si>
  <si>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</si>
  <si>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</si>
  <si>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</si>
  <si>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</si>
  <si>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</si>
  <si>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</si>
  <si>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</si>
  <si>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</si>
  <si>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</si>
  <si>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</si>
  <si>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</si>
  <si>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</si>
  <si>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</si>
  <si>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</si>
  <si>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</si>
  <si>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</si>
  <si>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</si>
  <si>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</si>
  <si>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</si>
  <si>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</si>
  <si>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</si>
  <si>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</si>
  <si>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</si>
  <si>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</si>
  <si>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</si>
  <si>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</si>
  <si>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</si>
  <si>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</si>
  <si>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</si>
  <si>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</si>
  <si>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</si>
  <si>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</si>
  <si>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</si>
  <si>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</si>
  <si>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</si>
  <si>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</si>
  <si>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</si>
  <si>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</si>
  <si>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</si>
  <si>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</si>
  <si>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</si>
  <si>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</si>
  <si>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</si>
  <si>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</si>
  <si>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</si>
  <si>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</si>
  <si>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</si>
  <si>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</si>
  <si>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</si>
  <si>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</si>
  <si>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</si>
  <si>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</si>
  <si>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</si>
  <si>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</si>
  <si>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</si>
  <si>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</si>
  <si>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</si>
  <si>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</si>
  <si>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</si>
  <si>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</si>
  <si>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</si>
  <si>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</si>
  <si>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</si>
  <si>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</si>
  <si>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</si>
  <si>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</si>
  <si>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</si>
  <si>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</si>
  <si>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</si>
  <si>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</si>
  <si>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</si>
  <si>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</si>
  <si>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</si>
  <si>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</si>
  <si>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</si>
  <si>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</si>
  <si>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</si>
  <si>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</si>
  <si>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</si>
  <si>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</si>
  <si>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</si>
  <si>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</si>
  <si>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</si>
  <si>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</si>
  <si>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</si>
  <si>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</si>
  <si>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</si>
  <si>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</si>
  <si>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</si>
  <si>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</si>
  <si>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</si>
  <si>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</si>
  <si>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</si>
  <si>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</si>
  <si>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</si>
  <si>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</si>
  <si>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</si>
  <si>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</si>
  <si>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</si>
  <si>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</si>
  <si>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</si>
  <si>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</si>
  <si>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</si>
  <si>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</si>
  <si>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</si>
  <si>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</si>
  <si>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</si>
  <si>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</si>
  <si>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</si>
  <si>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</si>
  <si>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</si>
  <si>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</si>
  <si>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</si>
  <si>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</si>
  <si>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</si>
  <si>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</si>
  <si>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</si>
  <si>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</si>
  <si>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</si>
  <si>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</si>
  <si>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</si>
  <si>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</si>
  <si>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</si>
  <si>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</si>
  <si>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</si>
  <si>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</si>
  <si>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</si>
  <si>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</si>
  <si>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</si>
  <si>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</si>
  <si>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</si>
  <si>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</si>
  <si>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</si>
  <si>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</si>
  <si>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</si>
  <si>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</si>
  <si>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</si>
  <si>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</si>
  <si>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</si>
  <si>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</si>
  <si>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</si>
  <si>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</si>
  <si>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</si>
  <si>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</si>
  <si>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</si>
  <si>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</si>
  <si>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</si>
  <si>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</si>
  <si>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</si>
  <si>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</si>
  <si>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</si>
  <si>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</si>
  <si>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</si>
  <si>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</si>
  <si>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</si>
  <si>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</si>
  <si>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</si>
  <si>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</si>
  <si>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</si>
  <si>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</si>
  <si>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</si>
  <si>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</si>
  <si>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</si>
  <si>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</si>
  <si>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</si>
  <si>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</si>
  <si>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</si>
  <si>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</si>
  <si>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</si>
  <si>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</si>
  <si>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</si>
  <si>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</si>
  <si>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</si>
  <si>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</si>
  <si>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</si>
  <si>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</si>
  <si>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</si>
  <si>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</si>
  <si>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</si>
  <si>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</si>
  <si>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</si>
  <si>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</si>
  <si>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</si>
  <si>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</si>
  <si>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</si>
  <si>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</si>
  <si>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</si>
  <si>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</si>
  <si>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</si>
  <si>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</si>
  <si>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</si>
  <si>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</si>
  <si>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</si>
  <si>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</si>
  <si>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</si>
  <si>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</si>
  <si>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</si>
  <si>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</si>
  <si>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</si>
  <si>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</si>
  <si>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</si>
  <si>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</si>
  <si>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</si>
  <si>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</si>
  <si>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</si>
  <si>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</si>
  <si>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</si>
  <si>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</si>
  <si>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</si>
  <si>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</si>
  <si>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</si>
  <si>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</si>
  <si>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</si>
  <si>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</si>
  <si>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</si>
  <si>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</si>
  <si>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</si>
  <si>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</si>
  <si>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</si>
  <si>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</si>
  <si>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</si>
  <si>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</si>
  <si>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</si>
  <si>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</si>
  <si>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</si>
  <si>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</si>
  <si>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</si>
  <si>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</si>
  <si>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</si>
  <si>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</si>
  <si>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</si>
  <si>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</si>
  <si>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</si>
  <si>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</si>
  <si>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</si>
  <si>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</si>
  <si>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</si>
  <si>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</si>
  <si>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</si>
  <si>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</si>
  <si>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</si>
  <si>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</si>
  <si>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</si>
  <si>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</si>
  <si>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</si>
  <si>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</si>
  <si>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</si>
  <si>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</si>
  <si>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</si>
  <si>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</si>
  <si>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</si>
  <si>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</si>
  <si>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</si>
  <si>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</si>
  <si>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</si>
  <si>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</si>
  <si>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</si>
  <si>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</si>
  <si>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</si>
  <si>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</si>
  <si>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</si>
  <si>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</si>
  <si>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</si>
  <si>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</si>
  <si>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</si>
  <si>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</si>
  <si>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</si>
  <si>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</si>
  <si>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</si>
  <si>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</si>
  <si>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</si>
  <si>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</si>
  <si>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</si>
  <si>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</si>
  <si>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</si>
  <si>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</si>
  <si>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</si>
  <si>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</si>
  <si>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</si>
  <si>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</si>
  <si>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</si>
  <si>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</si>
  <si>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</si>
  <si>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</si>
  <si>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</si>
  <si>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</si>
  <si>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</si>
  <si>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</si>
  <si>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</si>
  <si>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</si>
  <si>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</si>
  <si>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</si>
  <si>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</si>
  <si>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</si>
  <si>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</si>
  <si>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</si>
  <si>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</si>
  <si>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</si>
  <si>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</si>
  <si>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</si>
  <si>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</si>
  <si>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</si>
  <si>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</si>
  <si>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</si>
  <si>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</si>
  <si>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</si>
  <si>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</si>
  <si>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</si>
  <si>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</si>
  <si>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</si>
  <si>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</si>
  <si>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</si>
  <si>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</si>
  <si>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</si>
  <si>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</si>
  <si>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</si>
  <si>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</si>
  <si>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</si>
  <si>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</si>
  <si>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</si>
  <si>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</si>
  <si>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</si>
  <si>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</si>
  <si>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</si>
  <si>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</si>
  <si>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</si>
  <si>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</si>
  <si>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</si>
  <si>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</si>
  <si>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</si>
  <si>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</si>
  <si>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</si>
  <si>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</si>
  <si>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</si>
  <si>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</si>
  <si>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</si>
  <si>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</si>
  <si>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</si>
  <si>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</si>
  <si>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</si>
  <si>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</si>
  <si>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</si>
  <si>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</si>
  <si>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</si>
  <si>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</si>
  <si>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</si>
  <si>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</si>
  <si>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</si>
  <si>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</si>
  <si>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</si>
  <si>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</si>
  <si>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</si>
  <si>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</si>
  <si>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</si>
  <si>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</si>
  <si>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</si>
  <si>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</si>
  <si>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</si>
  <si>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</si>
  <si>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</si>
  <si>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</si>
  <si>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</si>
  <si>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</si>
  <si>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</si>
  <si>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</si>
  <si>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</si>
  <si>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</si>
  <si>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</si>
  <si>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</si>
  <si>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</si>
  <si>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</si>
  <si>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</si>
  <si>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</si>
  <si>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</si>
  <si>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</si>
  <si>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</si>
  <si>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</si>
  <si>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</si>
  <si>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</si>
  <si>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</si>
  <si>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</si>
  <si>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</si>
  <si>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</si>
  <si>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</si>
  <si>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</si>
  <si>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</si>
  <si>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</si>
  <si>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</si>
  <si>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</si>
  <si>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</si>
  <si>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</si>
  <si>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</si>
  <si>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</si>
  <si>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</si>
  <si>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</si>
  <si>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</si>
  <si>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</si>
  <si>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</si>
  <si>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</si>
  <si>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</si>
  <si>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</si>
  <si>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</si>
  <si>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</si>
  <si>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</si>
  <si>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</si>
  <si>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</si>
  <si>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</si>
  <si>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</si>
  <si>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</si>
  <si>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</si>
  <si>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</si>
  <si>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</si>
  <si>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</si>
  <si>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</si>
  <si>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</si>
  <si>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</si>
  <si>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</si>
  <si>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</si>
  <si>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</si>
  <si>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</si>
  <si>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</si>
  <si>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</si>
  <si>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</si>
  <si>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</si>
  <si>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</si>
  <si>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</si>
  <si>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</si>
  <si>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</si>
  <si>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</si>
  <si>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</si>
  <si>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</si>
  <si>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</si>
  <si>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</si>
  <si>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</si>
  <si>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</si>
  <si>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</si>
  <si>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</si>
  <si>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</si>
  <si>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</si>
  <si>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</si>
  <si>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</si>
  <si>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</si>
  <si>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</si>
  <si>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</si>
  <si>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</si>
  <si>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</si>
  <si>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</si>
  <si>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</si>
  <si>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</si>
  <si>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</si>
  <si>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</si>
  <si>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</si>
  <si>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</si>
  <si>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</si>
  <si>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</si>
  <si>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</si>
  <si>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</si>
  <si>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</si>
  <si>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</si>
  <si>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</si>
  <si>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</si>
  <si>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</si>
  <si>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</si>
  <si>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</si>
  <si>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</si>
  <si>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</si>
  <si>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</si>
  <si>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</si>
  <si>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</si>
  <si>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</si>
  <si>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</si>
  <si>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</si>
  <si>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</si>
  <si>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</si>
  <si>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</si>
  <si>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</si>
  <si>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</si>
  <si>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</si>
  <si>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</si>
  <si>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</si>
  <si>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</si>
  <si>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</si>
  <si>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</si>
  <si>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</si>
  <si>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</si>
  <si>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</si>
  <si>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</si>
  <si>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</si>
  <si>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</si>
  <si>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</si>
  <si>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</si>
  <si>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</si>
  <si>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</si>
  <si>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</si>
  <si>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</si>
  <si>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</si>
  <si>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</si>
  <si>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</si>
  <si>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</si>
  <si>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</si>
  <si>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</si>
  <si>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</si>
  <si>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</si>
  <si>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</si>
  <si>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</si>
  <si>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</si>
  <si>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</si>
  <si>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</si>
  <si>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</si>
  <si>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</si>
  <si>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</si>
  <si>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</si>
  <si>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</si>
  <si>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</si>
  <si>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</si>
  <si>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</si>
  <si>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</si>
  <si>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</si>
  <si>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</si>
  <si>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</si>
  <si>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</si>
  <si>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</si>
  <si>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</si>
  <si>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</si>
  <si>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</si>
  <si>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</si>
  <si>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</si>
  <si>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</si>
  <si>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</si>
  <si>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</si>
  <si>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</si>
  <si>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</si>
  <si>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</si>
  <si>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</si>
  <si>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</si>
  <si>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</si>
  <si>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</si>
  <si>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</si>
  <si>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</si>
  <si>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</si>
  <si>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</si>
  <si>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</si>
  <si>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</si>
  <si>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</si>
  <si>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</si>
  <si>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</si>
  <si>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</si>
  <si>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</si>
  <si>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</si>
  <si>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</si>
  <si>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</si>
  <si>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</si>
  <si>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</si>
  <si>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</si>
  <si>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</si>
  <si>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</si>
  <si>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</si>
  <si>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</si>
  <si>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</si>
  <si>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</si>
  <si>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</si>
  <si>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</si>
  <si>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</si>
  <si>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</si>
  <si>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</si>
  <si>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</si>
  <si>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</si>
  <si>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</si>
  <si>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</si>
  <si>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</si>
  <si>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</si>
  <si>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</si>
  <si>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</si>
  <si>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</si>
  <si>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</si>
  <si>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</si>
  <si>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</si>
  <si>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</si>
  <si>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</si>
  <si>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</si>
  <si>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</si>
  <si>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</si>
  <si>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</si>
  <si>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</si>
  <si>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</si>
  <si>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</si>
  <si>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</si>
  <si>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</si>
  <si>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</si>
  <si>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</si>
  <si>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</si>
  <si>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</si>
  <si>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</si>
  <si>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</si>
  <si>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</si>
  <si>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</si>
  <si>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</si>
  <si>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</si>
  <si>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</si>
  <si>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</si>
  <si>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</si>
  <si>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</si>
  <si>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</si>
  <si>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</si>
  <si>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</si>
  <si>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</si>
  <si>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</si>
  <si>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</si>
  <si>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</si>
  <si>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</si>
  <si>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</si>
  <si>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</si>
  <si>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</si>
  <si>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</si>
  <si>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</si>
  <si>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</si>
  <si>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</si>
  <si>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</si>
  <si>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</si>
  <si>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</si>
  <si>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</si>
  <si>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</si>
  <si>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</si>
  <si>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</si>
  <si>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</si>
  <si>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</si>
  <si>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</si>
  <si>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</si>
  <si>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</si>
  <si>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</si>
  <si>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</si>
  <si>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</si>
  <si>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</si>
  <si>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</si>
  <si>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</si>
  <si>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</si>
  <si>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</si>
  <si>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</si>
  <si>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</si>
  <si>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</si>
  <si>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</si>
  <si>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</si>
  <si>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</si>
  <si>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</si>
  <si>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</si>
  <si>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</si>
  <si>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</si>
  <si>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</si>
  <si>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</si>
  <si>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</si>
  <si>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</si>
  <si>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</si>
  <si>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</si>
  <si>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</si>
  <si>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</si>
  <si>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</si>
  <si>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</si>
  <si>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</si>
  <si>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</si>
  <si>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</si>
  <si>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</si>
  <si>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</si>
  <si>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</si>
  <si>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</si>
  <si>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</si>
  <si>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</si>
  <si>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</si>
  <si>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</si>
  <si>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</si>
  <si>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</si>
  <si>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</si>
  <si>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</si>
  <si>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</si>
  <si>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</si>
  <si>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</si>
  <si>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</si>
  <si>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</si>
  <si>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</si>
  <si>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</si>
  <si>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</si>
  <si>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</si>
  <si>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</si>
  <si>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</si>
  <si>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</si>
  <si>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</si>
  <si>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</si>
  <si>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</si>
  <si>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</si>
  <si>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</si>
  <si>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</si>
  <si>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</si>
  <si>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</si>
  <si>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</si>
  <si>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</si>
  <si>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</si>
  <si>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</si>
  <si>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</si>
  <si>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</si>
  <si>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</si>
  <si>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</si>
  <si>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</si>
  <si>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</si>
  <si>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</si>
  <si>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</si>
  <si>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</si>
  <si>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</si>
  <si>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</si>
  <si>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</si>
  <si>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</si>
  <si>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</si>
  <si>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</si>
  <si>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</si>
  <si>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</si>
  <si>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</si>
  <si>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</si>
  <si>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</si>
  <si>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</si>
  <si>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</si>
  <si>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</si>
  <si>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</si>
  <si>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</si>
  <si>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</si>
  <si>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</si>
  <si>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</si>
  <si>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</si>
  <si>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</si>
  <si>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</si>
  <si>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</si>
  <si>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</si>
  <si>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</si>
  <si>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</si>
  <si>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</si>
  <si>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</si>
  <si>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</si>
  <si>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</si>
  <si>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</si>
  <si>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</si>
  <si>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</si>
  <si>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</si>
  <si>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</si>
  <si>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</si>
  <si>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</si>
  <si>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</si>
  <si>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</si>
  <si>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</si>
  <si>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</si>
  <si>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</si>
  <si>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</si>
  <si>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</si>
  <si>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</si>
  <si>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</si>
  <si>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</si>
  <si>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</si>
  <si>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</si>
  <si>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</si>
  <si>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</si>
  <si>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</si>
  <si>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</si>
  <si>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</si>
  <si>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</si>
  <si>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</si>
  <si>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</si>
  <si>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</si>
  <si>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</si>
  <si>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</si>
  <si>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</si>
  <si>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</si>
  <si>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</si>
  <si>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</si>
  <si>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</si>
  <si>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</si>
  <si>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</si>
  <si>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</si>
  <si>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</si>
  <si>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</si>
  <si>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</si>
  <si>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</si>
  <si>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</si>
  <si>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</si>
  <si>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</si>
  <si>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</si>
  <si>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</si>
  <si>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</si>
  <si>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</si>
  <si>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</si>
  <si>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</si>
  <si>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</si>
  <si>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</si>
  <si>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</si>
  <si>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</si>
  <si>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</si>
  <si>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</si>
  <si>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</si>
  <si>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</si>
  <si>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</si>
  <si>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</si>
  <si>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</si>
  <si>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</si>
  <si>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</si>
  <si>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</si>
  <si>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</si>
  <si>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</si>
  <si>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</si>
  <si>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</si>
  <si>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</si>
  <si>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</si>
  <si>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</si>
  <si>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</si>
  <si>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</si>
  <si>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</si>
  <si>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</si>
  <si>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</si>
  <si>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</si>
  <si>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</si>
  <si>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</si>
  <si>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</si>
  <si>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</si>
  <si>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</si>
  <si>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</si>
  <si>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</si>
  <si>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</si>
  <si>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</si>
  <si>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</si>
  <si>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</si>
  <si>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</si>
  <si>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</si>
  <si>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</si>
  <si>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</si>
  <si>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</si>
  <si>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</si>
  <si>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</si>
  <si>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</si>
  <si>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</si>
  <si>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</si>
  <si>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</si>
  <si>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</si>
  <si>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</si>
  <si>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</si>
  <si>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</si>
  <si>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</si>
  <si>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</si>
  <si>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</si>
  <si>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</si>
  <si>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</si>
  <si>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</si>
  <si>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</si>
  <si>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</si>
  <si>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</si>
  <si>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</si>
  <si>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</si>
  <si>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</si>
  <si>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</si>
  <si>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</si>
  <si>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</si>
  <si>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</si>
  <si>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</si>
  <si>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</si>
  <si>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</si>
  <si>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</si>
  <si>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</si>
  <si>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</si>
  <si>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</si>
  <si>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</si>
  <si>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</si>
  <si>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</si>
  <si>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</si>
  <si>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</si>
  <si>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</si>
  <si>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</si>
  <si>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</si>
  <si>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</si>
  <si>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</si>
  <si>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</si>
  <si>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</si>
  <si>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</si>
  <si>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</si>
  <si>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</si>
  <si>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</si>
  <si>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</si>
  <si>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</si>
  <si>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</si>
  <si>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</si>
  <si>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</si>
  <si>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</si>
  <si>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</si>
  <si>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</si>
  <si>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</si>
  <si>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</si>
  <si>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</si>
  <si>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</si>
  <si>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</si>
  <si>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</si>
  <si>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</si>
  <si>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</si>
  <si>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</si>
  <si>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</si>
  <si>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</si>
  <si>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</si>
  <si>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</si>
  <si>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</si>
  <si>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</si>
  <si>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</si>
  <si>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</si>
  <si>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</si>
  <si>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</si>
  <si>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</si>
  <si>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</si>
  <si>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</si>
  <si>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</si>
  <si>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</si>
  <si>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</si>
  <si>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</si>
  <si>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</si>
  <si>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</si>
  <si>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</si>
  <si>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</si>
  <si>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</si>
  <si>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</si>
  <si>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</si>
  <si>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</si>
  <si>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</si>
  <si>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</si>
  <si>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</si>
  <si>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</si>
  <si>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</si>
  <si>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</si>
  <si>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</si>
  <si>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</si>
  <si>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</si>
  <si>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</si>
  <si>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</si>
  <si>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</si>
  <si>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</si>
  <si>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</si>
  <si>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</si>
  <si>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</si>
  <si>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</si>
  <si>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</si>
  <si>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</si>
  <si>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</si>
  <si>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</si>
  <si>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</si>
  <si>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</si>
  <si>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</si>
  <si>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</si>
  <si>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</si>
  <si>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</si>
  <si>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</si>
  <si>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</si>
  <si>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</si>
  <si>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</si>
  <si>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</si>
  <si>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</si>
  <si>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</si>
  <si>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</si>
  <si>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</si>
  <si>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</si>
  <si>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</si>
  <si>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</si>
  <si>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</si>
  <si>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</si>
  <si>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</si>
  <si>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</si>
  <si>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</si>
  <si>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</si>
  <si>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</si>
  <si>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</si>
  <si>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</si>
  <si>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</si>
  <si>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</si>
  <si>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</si>
  <si>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</si>
  <si>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</si>
  <si>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</si>
  <si>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</si>
  <si>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</si>
  <si>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</si>
  <si>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</si>
  <si>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</si>
  <si>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</si>
  <si>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</si>
  <si>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</si>
  <si>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</si>
  <si>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</si>
  <si>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</si>
  <si>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</si>
  <si>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</si>
  <si>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</si>
  <si>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</si>
  <si>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</si>
  <si>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</si>
  <si>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</si>
  <si>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</si>
  <si>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</si>
  <si>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</si>
  <si>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</si>
  <si>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</si>
  <si>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</si>
  <si>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</si>
  <si>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</si>
  <si>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</si>
  <si>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</si>
  <si>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</si>
  <si>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</si>
  <si>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</si>
  <si>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</si>
  <si>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</si>
  <si>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</si>
  <si>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</si>
  <si>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</si>
  <si>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</si>
  <si>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</si>
  <si>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</si>
  <si>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</si>
  <si>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</si>
  <si>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</si>
  <si>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</si>
  <si>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</si>
  <si>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</si>
  <si>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</si>
  <si>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</si>
  <si>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</si>
  <si>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</si>
  <si>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</si>
  <si>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</si>
  <si>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</si>
  <si>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</si>
  <si>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</si>
  <si>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</si>
  <si>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</si>
  <si>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</si>
  <si>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</si>
  <si>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</si>
  <si>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</si>
  <si>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</si>
  <si>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</si>
  <si>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</si>
  <si>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</si>
  <si>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</si>
  <si>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</si>
  <si>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</si>
  <si>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</si>
  <si>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</si>
  <si>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</si>
  <si>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</si>
  <si>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</si>
  <si>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</si>
  <si>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</si>
  <si>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</si>
  <si>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</si>
  <si>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</si>
  <si>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</si>
  <si>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</si>
  <si>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</si>
  <si>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</si>
  <si>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</si>
  <si>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</si>
  <si>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</si>
  <si>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</si>
  <si>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</si>
  <si>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</si>
  <si>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</si>
  <si>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</si>
  <si>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</si>
  <si>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</si>
  <si>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</si>
  <si>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</si>
  <si>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</si>
  <si>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</si>
  <si>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</si>
  <si>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</si>
  <si>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</si>
  <si>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</si>
  <si>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</si>
  <si>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</si>
  <si>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</si>
  <si>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</si>
  <si>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</si>
  <si>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</si>
  <si>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</si>
  <si>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</si>
  <si>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</si>
  <si>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</si>
  <si>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</si>
  <si>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</si>
  <si>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</si>
  <si>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</si>
  <si>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</si>
  <si>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</si>
  <si>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</si>
  <si>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</si>
  <si>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</si>
  <si>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</si>
  <si>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</si>
  <si>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</si>
  <si>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</si>
  <si>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</si>
  <si>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</si>
  <si>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</si>
  <si>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</si>
  <si>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</si>
  <si>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</si>
  <si>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</si>
  <si>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</si>
  <si>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</si>
  <si>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</si>
  <si>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</si>
  <si>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</si>
  <si>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</si>
  <si>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</si>
  <si>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</si>
  <si>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</si>
  <si>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</si>
  <si>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</si>
  <si>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</si>
  <si>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</si>
  <si>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</si>
  <si>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</si>
  <si>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</si>
  <si>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</si>
  <si>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</si>
  <si>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</si>
  <si>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</si>
  <si>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</si>
  <si>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</si>
  <si>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</si>
  <si>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</si>
  <si>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</si>
  <si>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</si>
  <si>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</si>
  <si>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</si>
  <si>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</si>
  <si>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</si>
  <si>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</si>
  <si>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</si>
  <si>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</si>
  <si>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</si>
  <si>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</si>
  <si>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</si>
  <si>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</si>
  <si>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</si>
  <si>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</si>
  <si>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</si>
  <si>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</si>
  <si>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</si>
  <si>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</si>
  <si>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</si>
  <si>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</si>
  <si>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</si>
  <si>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</si>
  <si>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</si>
  <si>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</si>
  <si>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</si>
  <si>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</si>
  <si>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</si>
  <si>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</si>
  <si>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</si>
  <si>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</si>
  <si>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</si>
  <si>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</si>
  <si>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</si>
  <si>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</si>
  <si>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</si>
  <si>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</si>
  <si>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</si>
  <si>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</si>
  <si>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</si>
  <si>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</si>
  <si>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</si>
  <si>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</si>
  <si>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</si>
  <si>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</si>
  <si>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</si>
  <si>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</si>
  <si>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</si>
  <si>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</si>
  <si>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</si>
  <si>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</si>
  <si>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</si>
  <si>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</si>
  <si>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</si>
  <si>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</si>
  <si>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</si>
  <si>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</si>
  <si>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</si>
  <si>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</si>
  <si>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</si>
  <si>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</si>
  <si>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</si>
  <si>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</si>
  <si>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</si>
  <si>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</si>
  <si>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</si>
  <si>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</si>
  <si>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</si>
  <si>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</si>
  <si>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</si>
  <si>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</si>
  <si>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</si>
  <si>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</si>
  <si>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</si>
  <si>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</si>
  <si>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</si>
  <si>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</si>
  <si>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</si>
  <si>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</si>
  <si>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</si>
  <si>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</si>
  <si>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</si>
  <si>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</si>
  <si>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</si>
  <si>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</si>
  <si>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</si>
  <si>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</si>
  <si>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</si>
  <si>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</si>
  <si>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</si>
  <si>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</si>
  <si>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</si>
  <si>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</si>
  <si>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</si>
  <si>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</si>
  <si>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</si>
  <si>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</si>
  <si>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</si>
  <si>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</si>
  <si>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</si>
  <si>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</si>
  <si>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</si>
  <si>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</si>
  <si>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</si>
  <si>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</si>
  <si>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</si>
  <si>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</si>
  <si>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</si>
  <si>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</si>
  <si>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</si>
  <si>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</si>
  <si>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</si>
  <si>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</si>
  <si>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</si>
  <si>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</si>
  <si>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</si>
  <si>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</si>
  <si>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</si>
  <si>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</si>
  <si>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</si>
  <si>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</si>
  <si>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</si>
  <si>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</si>
  <si>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</si>
  <si>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</si>
  <si>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</si>
  <si>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</si>
  <si>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</si>
  <si>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</si>
  <si>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</si>
  <si>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</si>
  <si>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</si>
  <si>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</si>
  <si>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</si>
  <si>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</si>
  <si>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</si>
  <si>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</si>
  <si>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</si>
  <si>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</si>
  <si>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</si>
  <si>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</si>
  <si>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</si>
  <si>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</si>
  <si>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</si>
  <si>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</si>
  <si>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</si>
  <si>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</si>
  <si>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</si>
  <si>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</si>
  <si>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</si>
  <si>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</si>
  <si>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</si>
  <si>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</si>
  <si>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</si>
  <si>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</si>
  <si>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</si>
  <si>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</si>
  <si>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</si>
  <si>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</si>
  <si>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</si>
  <si>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</si>
  <si>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</si>
  <si>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</si>
  <si>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</si>
  <si>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</si>
  <si>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</si>
  <si>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</si>
  <si>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</si>
  <si>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</si>
  <si>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</si>
  <si>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</si>
  <si>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</si>
  <si>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</si>
  <si>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</si>
  <si>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</si>
  <si>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</si>
  <si>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</si>
  <si>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</si>
  <si>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</si>
  <si>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</si>
  <si>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</si>
  <si>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</si>
  <si>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</si>
  <si>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</si>
  <si>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</si>
  <si>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</si>
  <si>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</si>
  <si>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</si>
  <si>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</si>
  <si>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</si>
  <si>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</si>
  <si>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</si>
  <si>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</si>
  <si>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</si>
  <si>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</si>
  <si>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</si>
  <si>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</si>
  <si>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</si>
  <si>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</si>
  <si>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</si>
  <si>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</si>
  <si>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</si>
  <si>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</si>
  <si>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</si>
  <si>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</si>
  <si>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</si>
  <si>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</si>
  <si>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</si>
  <si>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</si>
  <si>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</si>
  <si>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</si>
  <si>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</si>
  <si>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</si>
  <si>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</si>
  <si>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</si>
  <si>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</si>
  <si>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</si>
  <si>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</si>
  <si>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</si>
  <si>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</si>
  <si>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</si>
  <si>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</si>
  <si>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</si>
  <si>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</si>
  <si>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</si>
  <si>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</si>
  <si>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</si>
  <si>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</si>
  <si>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</si>
  <si>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</si>
  <si>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</si>
  <si>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</si>
  <si>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</si>
  <si>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</si>
  <si>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</si>
  <si>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</si>
  <si>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</si>
  <si>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</si>
  <si>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</si>
  <si>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</si>
  <si>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</si>
  <si>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</si>
  <si>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</si>
  <si>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</si>
  <si>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</si>
  <si>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</si>
  <si>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</si>
  <si>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</si>
  <si>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</si>
  <si>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</si>
  <si>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</si>
  <si>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</si>
  <si>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</si>
  <si>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</si>
  <si>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</si>
  <si>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</si>
  <si>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</si>
  <si>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</si>
  <si>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</si>
  <si>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</si>
  <si>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</si>
  <si>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</si>
  <si>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</si>
  <si>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</si>
  <si>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</si>
  <si>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</si>
  <si>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</si>
  <si>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</si>
  <si>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</si>
  <si>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</si>
  <si>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</si>
  <si>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</si>
  <si>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</si>
  <si>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</si>
  <si>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</si>
  <si>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</si>
  <si>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</si>
  <si>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</si>
  <si>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</si>
  <si>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</si>
  <si>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</si>
  <si>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</si>
  <si>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</si>
  <si>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</si>
  <si>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</si>
  <si>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</si>
  <si>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</si>
  <si>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</si>
  <si>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</si>
  <si>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</si>
  <si>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</si>
  <si>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</si>
  <si>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</si>
  <si>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</si>
  <si>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</si>
  <si>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</si>
  <si>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</si>
  <si>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</si>
  <si>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</si>
  <si>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</si>
  <si>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</si>
  <si>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</si>
  <si>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</si>
  <si>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</si>
  <si>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</si>
  <si>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</si>
  <si>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</si>
  <si>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</si>
  <si>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</si>
  <si>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</si>
  <si>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</si>
  <si>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</si>
  <si>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</si>
  <si>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</si>
  <si>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</si>
  <si>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</si>
  <si>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</si>
  <si>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</si>
  <si>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</si>
  <si>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</si>
  <si>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</si>
  <si>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</si>
  <si>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</si>
  <si>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</si>
  <si>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</si>
  <si>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</si>
  <si>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</si>
  <si>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</si>
  <si>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</si>
  <si>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</si>
  <si>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</si>
  <si>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</si>
  <si>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</si>
  <si>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</si>
  <si>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</si>
  <si>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</si>
  <si>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</si>
  <si>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</si>
  <si>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</si>
  <si>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</si>
  <si>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</si>
  <si>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</si>
  <si>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</si>
  <si>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</si>
  <si>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</si>
  <si>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</si>
  <si>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</si>
  <si>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</si>
  <si>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</si>
  <si>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</si>
  <si>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</si>
  <si>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</si>
  <si>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</si>
  <si>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</si>
  <si>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</si>
  <si>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</si>
  <si>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</si>
  <si>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</si>
  <si>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</si>
  <si>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</si>
  <si>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</si>
  <si>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</si>
  <si>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</si>
  <si>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</si>
  <si>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</si>
  <si>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</si>
  <si>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</si>
  <si>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</si>
  <si>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</si>
  <si>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</si>
  <si>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</si>
  <si>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</si>
  <si>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</si>
  <si>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</si>
  <si>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</si>
  <si>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</si>
  <si>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</si>
  <si>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</si>
  <si>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</si>
  <si>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</si>
  <si>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</si>
  <si>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</si>
  <si>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</si>
  <si>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</si>
  <si>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</si>
  <si>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</si>
  <si>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</si>
  <si>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</si>
  <si>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</si>
  <si>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</si>
  <si>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</si>
  <si>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</si>
  <si>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</si>
  <si>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</si>
  <si>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</si>
  <si>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</si>
  <si>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</si>
  <si>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</si>
  <si>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</si>
  <si>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</si>
  <si>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</si>
  <si>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</si>
  <si>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</si>
  <si>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</si>
  <si>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</si>
  <si>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</si>
  <si>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</si>
  <si>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</si>
  <si>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</si>
  <si>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</si>
  <si>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</si>
  <si>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</si>
  <si>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</si>
  <si>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</si>
  <si>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</si>
  <si>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</si>
  <si>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</si>
  <si>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</si>
  <si>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</si>
  <si>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</si>
  <si>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</si>
  <si>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</si>
  <si>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</si>
  <si>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</si>
  <si>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</si>
  <si>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</si>
  <si>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</si>
  <si>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</si>
  <si>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</si>
  <si>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</si>
  <si>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</si>
  <si>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</si>
  <si>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</si>
  <si>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</si>
  <si>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</si>
  <si>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</si>
  <si>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</si>
  <si>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</si>
  <si>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</si>
  <si>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</si>
  <si>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</si>
  <si>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</si>
  <si>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</si>
  <si>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</si>
  <si>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</si>
  <si>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</si>
  <si>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</si>
  <si>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</si>
  <si>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</si>
  <si>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</si>
  <si>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</si>
  <si>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</si>
  <si>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</si>
  <si>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</si>
  <si>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</si>
  <si>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</si>
  <si>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</si>
  <si>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</si>
  <si>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</si>
  <si>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</si>
  <si>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</si>
  <si>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</si>
  <si>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</si>
  <si>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</si>
  <si>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</si>
  <si>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</si>
  <si>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</si>
  <si>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</si>
  <si>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</si>
  <si>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</si>
  <si>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</si>
  <si>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</si>
  <si>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</si>
  <si>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</si>
  <si>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</si>
  <si>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</si>
  <si>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</si>
  <si>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</si>
  <si>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</si>
  <si>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</si>
  <si>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</si>
  <si>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</si>
  <si>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</si>
  <si>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</si>
  <si>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</si>
  <si>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</si>
  <si>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</si>
  <si>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</si>
  <si>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</si>
  <si>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</si>
  <si>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</si>
  <si>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</si>
  <si>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</si>
  <si>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</si>
  <si>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</si>
  <si>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</si>
  <si>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</si>
  <si>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</si>
  <si>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</si>
  <si>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</si>
  <si>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</si>
  <si>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</si>
  <si>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</si>
  <si>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</si>
  <si>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</si>
  <si>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</si>
  <si>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</si>
  <si>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</si>
  <si>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</si>
  <si>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</si>
  <si>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</si>
  <si>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</si>
  <si>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</si>
  <si>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</si>
  <si>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</si>
  <si>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</si>
  <si>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</si>
  <si>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</si>
  <si>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</si>
  <si>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</si>
  <si>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</si>
  <si>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</si>
  <si>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</si>
  <si>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</si>
  <si>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</si>
  <si>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</si>
  <si>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</si>
  <si>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</si>
  <si>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</si>
  <si>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</si>
  <si>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</si>
  <si>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</si>
  <si>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</si>
  <si>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</si>
  <si>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</si>
  <si>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</si>
  <si>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</si>
  <si>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</si>
  <si>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</si>
  <si>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</si>
  <si>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</si>
  <si>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</si>
  <si>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</si>
  <si>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</si>
  <si>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</si>
  <si>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</si>
  <si>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</si>
  <si>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</si>
  <si>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</si>
  <si>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</si>
  <si>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</si>
  <si>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</si>
  <si>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</si>
  <si>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</si>
  <si>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</si>
  <si>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</si>
  <si>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</si>
  <si>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</si>
  <si>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</si>
  <si>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</si>
  <si>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</si>
  <si>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</si>
  <si>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</si>
  <si>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</si>
  <si>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</si>
  <si>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</si>
  <si>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</si>
  <si>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</si>
  <si>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</si>
  <si>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</si>
  <si>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</si>
  <si>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</si>
  <si>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</si>
  <si>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</si>
  <si>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</si>
  <si>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</si>
  <si>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</si>
  <si>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</si>
  <si>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</si>
  <si>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</si>
  <si>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</si>
  <si>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</si>
  <si>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</si>
  <si>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</si>
  <si>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</si>
  <si>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</si>
  <si>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</si>
  <si>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</si>
  <si>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</si>
  <si>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</si>
  <si>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</si>
  <si>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</si>
  <si>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</si>
  <si>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</si>
  <si>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</si>
  <si>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</si>
  <si>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</si>
  <si>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</si>
  <si>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</si>
  <si>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</si>
  <si>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</si>
  <si>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</si>
  <si>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</si>
  <si>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</si>
  <si>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</si>
  <si>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</si>
  <si>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</si>
  <si>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</si>
  <si>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</si>
  <si>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</si>
  <si>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</si>
  <si>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</si>
  <si>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</si>
  <si>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</si>
  <si>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</si>
  <si>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</si>
  <si>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</si>
  <si>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</si>
  <si>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</si>
  <si>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</si>
  <si>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</si>
  <si>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</si>
  <si>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</si>
  <si>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</si>
  <si>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</si>
  <si>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</si>
  <si>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</si>
  <si>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</si>
  <si>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</si>
  <si>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</si>
  <si>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</si>
  <si>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</si>
  <si>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</si>
  <si>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</si>
  <si>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</si>
  <si>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</si>
  <si>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</si>
  <si>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</si>
  <si>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</si>
  <si>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</si>
  <si>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</si>
  <si>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</si>
  <si>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</si>
  <si>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</si>
  <si>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</si>
  <si>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</si>
  <si>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</si>
  <si>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</si>
  <si>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</si>
  <si>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</si>
  <si>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</si>
  <si>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</si>
  <si>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</si>
  <si>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</si>
  <si>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</si>
  <si>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</si>
  <si>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</si>
  <si>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</si>
  <si>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</si>
  <si>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</si>
  <si>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</si>
  <si>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</si>
  <si>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</si>
  <si>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</si>
  <si>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</si>
  <si>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</si>
  <si>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</si>
  <si>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</si>
  <si>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</si>
  <si>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</si>
  <si>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</si>
  <si>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</si>
  <si>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</si>
  <si>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</si>
  <si>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</si>
  <si>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</si>
  <si>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</si>
  <si>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</si>
  <si>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</si>
  <si>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</si>
  <si>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</si>
  <si>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</si>
  <si>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</si>
  <si>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</si>
  <si>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</si>
  <si>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</si>
  <si>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</si>
  <si>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</si>
  <si>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</si>
  <si>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</si>
  <si>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</si>
  <si>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</si>
  <si>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</si>
  <si>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</si>
  <si>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</si>
  <si>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</si>
  <si>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</si>
  <si>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</si>
  <si>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</si>
  <si>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</si>
  <si>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</si>
  <si>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</si>
  <si>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</si>
  <si>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</si>
  <si>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</si>
  <si>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</si>
  <si>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</si>
  <si>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</si>
  <si>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</si>
  <si>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</si>
  <si>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</si>
  <si>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</si>
  <si>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</si>
  <si>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</si>
  <si>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</si>
  <si>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</si>
  <si>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</si>
  <si>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</si>
  <si>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</si>
  <si>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</si>
  <si>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</si>
  <si>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</si>
  <si>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</si>
  <si>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</si>
  <si>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</si>
  <si>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</si>
  <si>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</si>
  <si>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</si>
  <si>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</si>
  <si>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</si>
  <si>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</si>
  <si>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</si>
  <si>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</si>
  <si>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</si>
  <si>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</si>
  <si>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</si>
  <si>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</si>
  <si>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</si>
  <si>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</si>
  <si>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</si>
  <si>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</si>
  <si>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</si>
  <si>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</si>
  <si>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</si>
  <si>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</si>
  <si>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</si>
  <si>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</si>
  <si>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</si>
  <si>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</si>
  <si>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</si>
  <si>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</si>
  <si>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</si>
  <si>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</si>
  <si>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</si>
  <si>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</si>
  <si>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</si>
  <si>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</si>
  <si>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</si>
  <si>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</si>
  <si>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</si>
  <si>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</si>
  <si>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</si>
  <si>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</si>
  <si>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</si>
  <si>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</si>
  <si>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</si>
  <si>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</si>
  <si>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</si>
  <si>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</si>
  <si>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</si>
  <si>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</si>
  <si>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</si>
  <si>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</si>
  <si>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</si>
  <si>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</si>
  <si>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</si>
  <si>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</si>
  <si>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</si>
  <si>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</si>
  <si>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</si>
  <si>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</si>
  <si>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</si>
  <si>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</si>
  <si>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</si>
  <si>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</si>
  <si>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</si>
  <si>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</si>
  <si>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</si>
  <si>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</si>
  <si>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</si>
  <si>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</si>
  <si>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</si>
  <si>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</si>
  <si>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</si>
  <si>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</si>
  <si>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</si>
  <si>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</si>
  <si>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</si>
  <si>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</si>
  <si>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</si>
  <si>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</si>
  <si>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</si>
  <si>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</si>
  <si>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</si>
  <si>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</si>
  <si>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</si>
  <si>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</si>
  <si>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</si>
  <si>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</si>
  <si>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</si>
  <si>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</si>
  <si>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</si>
  <si>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</si>
  <si>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</si>
  <si>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</si>
  <si>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</si>
  <si>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</si>
  <si>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</si>
  <si>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</si>
  <si>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</si>
  <si>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</si>
  <si>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</si>
  <si>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</si>
  <si>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</si>
  <si>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</si>
  <si>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</si>
  <si>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</si>
  <si>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</si>
  <si>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</si>
  <si>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</si>
  <si>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</si>
  <si>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</si>
  <si>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</si>
  <si>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</si>
  <si>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</si>
  <si>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</si>
  <si>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</si>
  <si>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</si>
  <si>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</si>
  <si>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</si>
  <si>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</si>
  <si>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</si>
  <si>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</si>
  <si>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</si>
  <si>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</si>
  <si>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</si>
  <si>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</si>
  <si>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</si>
  <si>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</si>
  <si>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</si>
  <si>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</si>
  <si>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</si>
  <si>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</si>
  <si>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</si>
  <si>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</si>
  <si>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</si>
  <si>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</si>
  <si>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</si>
  <si>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</si>
  <si>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</si>
  <si>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</si>
  <si>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</si>
  <si>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</si>
  <si>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</si>
  <si>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</si>
  <si>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</si>
  <si>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</si>
  <si>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</si>
  <si>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</si>
  <si>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</si>
  <si>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</si>
  <si>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</si>
  <si>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</si>
  <si>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</si>
  <si>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</si>
  <si>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</si>
  <si>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</si>
  <si>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</si>
  <si>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</si>
  <si>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</si>
  <si>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</si>
  <si>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</si>
  <si>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</si>
  <si>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</si>
  <si>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</si>
  <si>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</si>
  <si>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</si>
  <si>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</si>
  <si>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</si>
  <si>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</si>
  <si>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</si>
  <si>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</si>
  <si>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</si>
  <si>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</si>
  <si>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</si>
  <si>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</si>
  <si>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</si>
  <si>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</si>
  <si>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</si>
  <si>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</si>
  <si>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</si>
  <si>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</si>
  <si>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</si>
  <si>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</si>
  <si>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</si>
  <si>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</si>
  <si>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</si>
  <si>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</si>
  <si>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</si>
  <si>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</si>
  <si>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</si>
  <si>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</si>
  <si>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</si>
  <si>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</si>
  <si>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</si>
  <si>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</si>
  <si>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</si>
  <si>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</si>
  <si>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</si>
  <si>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</si>
  <si>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</si>
  <si>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</si>
  <si>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</si>
  <si>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</si>
  <si>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</si>
  <si>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</si>
  <si>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</si>
  <si>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</si>
  <si>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</si>
  <si>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</si>
  <si>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</si>
  <si>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</si>
  <si>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</si>
  <si>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</si>
  <si>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</si>
  <si>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</si>
  <si>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</si>
  <si>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</si>
  <si>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</si>
  <si>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</si>
  <si>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</si>
  <si>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</si>
  <si>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</si>
  <si>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</si>
  <si>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</si>
  <si>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</si>
  <si>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</si>
  <si>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</si>
  <si>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</si>
  <si>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</si>
  <si>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</si>
  <si>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</si>
  <si>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</si>
  <si>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</si>
  <si>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</si>
  <si>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</si>
  <si>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</si>
  <si>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</si>
  <si>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</si>
  <si>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</si>
  <si>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</si>
  <si>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</si>
  <si>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</si>
  <si>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</si>
  <si>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</si>
  <si>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</si>
  <si>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</si>
  <si>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</si>
  <si>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</si>
  <si>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</si>
  <si>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</si>
  <si>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</si>
  <si>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</si>
  <si>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</si>
  <si>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</si>
  <si>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</si>
  <si>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</si>
  <si>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</si>
  <si>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</si>
  <si>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</si>
  <si>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</si>
  <si>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</si>
  <si>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</si>
  <si>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</si>
  <si>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</si>
  <si>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</si>
  <si>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</si>
  <si>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</si>
  <si>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</si>
  <si>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</si>
  <si>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</si>
  <si>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</si>
  <si>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</si>
  <si>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</si>
  <si>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</si>
  <si>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</si>
  <si>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</si>
  <si>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</si>
  <si>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</si>
  <si>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</si>
  <si>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</si>
  <si>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</si>
  <si>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</si>
  <si>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</si>
  <si>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</si>
  <si>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</si>
  <si>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</si>
  <si>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</si>
  <si>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</si>
  <si>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</si>
  <si>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</si>
  <si>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</si>
  <si>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</si>
  <si>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</si>
  <si>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</si>
  <si>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</si>
  <si>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</si>
  <si>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</si>
  <si>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</si>
  <si>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</si>
  <si>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</si>
  <si>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</si>
  <si>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</si>
  <si>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</si>
  <si>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</si>
  <si>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</si>
  <si>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</si>
  <si>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</si>
  <si>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</si>
  <si>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</si>
  <si>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</si>
  <si>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</si>
  <si>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</si>
  <si>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</si>
  <si>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</si>
  <si>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</si>
  <si>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</si>
  <si>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</si>
  <si>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</si>
  <si>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</si>
  <si>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</si>
  <si>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</si>
  <si>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</si>
  <si>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</si>
  <si>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</si>
  <si>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</si>
  <si>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</si>
  <si>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</si>
  <si>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</si>
  <si>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</si>
  <si>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</si>
  <si>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</si>
  <si>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</si>
  <si>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</si>
  <si>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</si>
  <si>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</si>
  <si>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</si>
  <si>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</si>
  <si>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</si>
  <si>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</si>
  <si>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</si>
  <si>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</si>
  <si>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</si>
  <si>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</si>
  <si>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</si>
  <si>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</si>
  <si>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</si>
  <si>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</si>
  <si>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</si>
  <si>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</si>
  <si>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</si>
  <si>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</si>
  <si>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</si>
  <si>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</si>
  <si>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</si>
  <si>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</si>
  <si>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</si>
  <si>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</si>
  <si>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</si>
  <si>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</si>
  <si>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</si>
  <si>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</si>
  <si>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</si>
  <si>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</si>
  <si>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</si>
  <si>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</si>
  <si>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</si>
  <si>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</si>
  <si>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</si>
  <si>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</si>
  <si>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</si>
  <si>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</si>
  <si>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</si>
  <si>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</si>
  <si>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</si>
  <si>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</si>
  <si>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</si>
  <si>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</si>
  <si>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</si>
  <si>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</si>
  <si>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</si>
  <si>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</si>
  <si>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</si>
  <si>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</si>
  <si>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</si>
  <si>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</si>
  <si>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</si>
  <si>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</si>
  <si>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</si>
  <si>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</si>
  <si>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</si>
  <si>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</si>
  <si>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</si>
  <si>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</si>
  <si>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</si>
  <si>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</si>
  <si>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</si>
  <si>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</si>
  <si>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</si>
  <si>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</si>
  <si>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</si>
  <si>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</si>
  <si>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</si>
  <si>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</si>
  <si>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</si>
  <si>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</si>
  <si>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</si>
  <si>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</si>
  <si>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</si>
  <si>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</si>
  <si>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</si>
  <si>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</si>
  <si>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</si>
  <si>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</si>
  <si>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</si>
  <si>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</si>
  <si>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</si>
  <si>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</si>
  <si>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</si>
  <si>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</si>
  <si>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</si>
  <si>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</si>
  <si>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</si>
  <si>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</si>
  <si>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</si>
  <si>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</si>
  <si>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</si>
  <si>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</si>
  <si>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</si>
  <si>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</si>
  <si>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</si>
  <si>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</si>
  <si>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</si>
  <si>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</si>
  <si>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</si>
  <si>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</si>
  <si>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</si>
  <si>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</si>
  <si>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</si>
  <si>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</si>
  <si>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</si>
  <si>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</si>
  <si>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</si>
  <si>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</si>
  <si>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</si>
  <si>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</si>
  <si>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</si>
  <si>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</si>
  <si>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</si>
  <si>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</si>
  <si>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</si>
  <si>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</si>
  <si>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</si>
  <si>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</si>
  <si>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</si>
  <si>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</si>
  <si>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</si>
  <si>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</si>
  <si>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</si>
  <si>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</si>
  <si>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</si>
  <si>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</si>
  <si>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</si>
  <si>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</si>
  <si>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</si>
  <si>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</si>
  <si>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</si>
  <si>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</si>
  <si>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</si>
  <si>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</si>
  <si>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</si>
  <si>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</si>
  <si>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</si>
  <si>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</si>
  <si>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</si>
  <si>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</si>
  <si>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</si>
  <si>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</si>
  <si>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</si>
  <si>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</si>
  <si>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</si>
  <si>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</si>
  <si>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</si>
  <si>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</si>
  <si>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</si>
  <si>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</si>
  <si>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</si>
  <si>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</si>
  <si>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</si>
  <si>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</si>
  <si>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</si>
  <si>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</si>
  <si>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</si>
  <si>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</si>
  <si>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</si>
  <si>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</si>
  <si>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</si>
  <si>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</si>
  <si>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</si>
  <si>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</si>
  <si>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</si>
  <si>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</si>
  <si>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</si>
  <si>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</si>
  <si>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</si>
  <si>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</si>
  <si>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</si>
  <si>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</si>
  <si>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</si>
  <si>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</si>
  <si>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</si>
  <si>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</si>
  <si>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</si>
  <si>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</si>
  <si>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</si>
  <si>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</si>
  <si>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</si>
  <si>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</si>
  <si>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</si>
  <si>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</si>
  <si>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</si>
  <si>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</si>
  <si>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</si>
  <si>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</si>
  <si>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</si>
  <si>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</si>
  <si>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</si>
  <si>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</si>
  <si>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</si>
  <si>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</si>
  <si>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</si>
  <si>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</si>
  <si>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</si>
  <si>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</si>
  <si>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</si>
  <si>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</si>
  <si>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</si>
  <si>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</si>
  <si>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</si>
  <si>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</si>
  <si>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</si>
  <si>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</si>
  <si>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</si>
  <si>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</si>
  <si>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</si>
  <si>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</si>
  <si>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</si>
  <si>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</si>
  <si>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</si>
  <si>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</si>
  <si>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</si>
  <si>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</si>
  <si>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</si>
  <si>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</si>
  <si>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</si>
  <si>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</si>
  <si>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</si>
  <si>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</si>
  <si>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</si>
  <si>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</si>
  <si>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</si>
  <si>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</si>
  <si>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</si>
  <si>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</si>
  <si>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</si>
  <si>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</si>
  <si>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</si>
  <si>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</si>
  <si>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</si>
  <si>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</si>
  <si>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</si>
  <si>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</si>
  <si>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</si>
  <si>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</si>
  <si>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</si>
  <si>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</si>
  <si>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</si>
  <si>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</si>
  <si>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</si>
  <si>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</si>
  <si>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</si>
  <si>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</si>
  <si>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</si>
  <si>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</si>
  <si>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</si>
  <si>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</si>
  <si>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</si>
  <si>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</si>
  <si>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</si>
  <si>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</si>
  <si>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</si>
  <si>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</si>
  <si>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</si>
  <si>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</si>
  <si>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</si>
  <si>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</si>
  <si>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</si>
  <si>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</si>
  <si>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</si>
  <si>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</si>
  <si>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</si>
  <si>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</si>
  <si>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</si>
  <si>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</si>
  <si>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</si>
  <si>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</si>
  <si>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</si>
  <si>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</si>
  <si>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</si>
  <si>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</si>
  <si>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</si>
  <si>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</si>
  <si>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</si>
  <si>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</si>
  <si>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</si>
  <si>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</si>
  <si>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</si>
  <si>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</si>
  <si>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</si>
  <si>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</si>
  <si>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</si>
  <si>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</si>
  <si>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</si>
  <si>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</si>
  <si>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</si>
  <si>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</si>
  <si>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</si>
  <si>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</si>
  <si>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</si>
  <si>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</si>
  <si>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</si>
  <si>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</si>
  <si>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</si>
  <si>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</si>
  <si>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</si>
  <si>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</si>
  <si>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</si>
  <si>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</si>
  <si>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</si>
  <si>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</si>
  <si>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</si>
  <si>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</si>
  <si>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</si>
  <si>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</si>
  <si>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</si>
  <si>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</si>
  <si>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</si>
  <si>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</si>
  <si>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</si>
  <si>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</si>
  <si>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</si>
  <si>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</si>
  <si>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</si>
  <si>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</si>
  <si>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</si>
  <si>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</si>
  <si>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</si>
  <si>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</si>
  <si>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</si>
  <si>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</si>
  <si>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</si>
  <si>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</si>
  <si>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</si>
  <si>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</si>
  <si>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</si>
  <si>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</si>
  <si>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</si>
  <si>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</si>
  <si>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</si>
  <si>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</si>
  <si>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</si>
  <si>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</si>
  <si>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</si>
  <si>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</si>
  <si>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</si>
  <si>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</si>
  <si>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</si>
  <si>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</si>
  <si>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</si>
  <si>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</si>
  <si>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</si>
  <si>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</si>
  <si>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</si>
  <si>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</si>
  <si>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</si>
  <si>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</si>
  <si>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</si>
  <si>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</si>
  <si>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</si>
  <si>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</si>
  <si>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</si>
  <si>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</si>
  <si>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</si>
  <si>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</si>
  <si>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</si>
  <si>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</si>
  <si>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</si>
  <si>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</si>
  <si>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</si>
  <si>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</si>
  <si>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</si>
  <si>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</si>
  <si>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</si>
  <si>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</si>
  <si>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</si>
  <si>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</si>
  <si>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</si>
  <si>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</si>
  <si>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</si>
  <si>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</si>
  <si>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</si>
  <si>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</si>
  <si>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</si>
  <si>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</si>
  <si>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</si>
  <si>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</si>
  <si>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</si>
  <si>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</si>
  <si>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</si>
  <si>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</si>
  <si>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</si>
  <si>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</si>
  <si>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</si>
  <si>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</si>
  <si>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</si>
  <si>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</si>
  <si>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</si>
  <si>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</si>
  <si>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</si>
  <si>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</si>
  <si>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</si>
  <si>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</si>
  <si>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</si>
  <si>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</si>
  <si>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</si>
  <si>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</si>
  <si>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</si>
  <si>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</si>
  <si>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</si>
  <si>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</si>
  <si>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</si>
  <si>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</si>
  <si>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</si>
  <si>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</si>
  <si>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</si>
  <si>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</si>
  <si>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</si>
  <si>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</si>
  <si>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</si>
  <si>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</si>
  <si>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</si>
  <si>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</si>
  <si>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</si>
  <si>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</si>
  <si>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</si>
  <si>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</si>
  <si>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</si>
  <si>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</si>
  <si>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</si>
  <si>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</si>
  <si>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</si>
  <si>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</si>
  <si>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</si>
  <si>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</si>
  <si>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</si>
  <si>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</si>
  <si>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</si>
  <si>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</si>
  <si>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</si>
  <si>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</si>
  <si>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</si>
  <si>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</si>
  <si>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</si>
  <si>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</si>
  <si>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</si>
  <si>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</si>
  <si>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</si>
  <si>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</si>
  <si>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</si>
  <si>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</si>
  <si>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</si>
  <si>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</si>
  <si>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</si>
  <si>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</si>
  <si>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</si>
  <si>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</si>
  <si>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</si>
  <si>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</si>
  <si>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</si>
  <si>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</si>
  <si>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</si>
  <si>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</si>
  <si>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</si>
  <si>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</si>
  <si>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</si>
  <si>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</si>
  <si>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</si>
  <si>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</si>
  <si>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</si>
  <si>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</si>
  <si>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</si>
  <si>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</si>
  <si>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</si>
  <si>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</si>
  <si>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</si>
  <si>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</si>
  <si>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</si>
  <si>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</si>
  <si>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</si>
  <si>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</si>
  <si>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</si>
  <si>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</si>
  <si>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</si>
  <si>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</si>
  <si>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</si>
  <si>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</si>
  <si>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</si>
  <si>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</si>
  <si>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</si>
  <si>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</si>
  <si>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</si>
  <si>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</si>
  <si>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</si>
  <si>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</si>
  <si>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</si>
  <si>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</si>
  <si>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</si>
  <si>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</si>
  <si>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</si>
  <si>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</si>
  <si>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</si>
  <si>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</si>
  <si>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</si>
  <si>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</si>
  <si>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</si>
  <si>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</si>
  <si>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</si>
  <si>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</si>
  <si>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</si>
  <si>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</si>
  <si>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</si>
  <si>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</si>
  <si>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</si>
  <si>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</si>
  <si>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</si>
  <si>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</si>
  <si>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</si>
  <si>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</si>
  <si>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</si>
  <si>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</si>
  <si>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</si>
  <si>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</si>
  <si>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</si>
  <si>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</si>
  <si>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</si>
  <si>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</si>
  <si>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</si>
  <si>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</si>
  <si>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</si>
  <si>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</si>
  <si>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</si>
  <si>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</si>
  <si>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</si>
  <si>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</si>
  <si>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</si>
  <si>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</si>
  <si>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</si>
  <si>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</si>
  <si>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</si>
  <si>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</si>
  <si>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</si>
  <si>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</si>
  <si>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</si>
  <si>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</si>
  <si>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</si>
  <si>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</si>
  <si>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</si>
  <si>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</si>
  <si>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</si>
  <si>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</si>
  <si>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</si>
  <si>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</si>
  <si>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</si>
  <si>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</si>
  <si>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</si>
  <si>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</si>
  <si>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</si>
  <si>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</si>
  <si>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</si>
  <si>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</si>
  <si>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</si>
  <si>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</si>
  <si>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</si>
  <si>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</si>
  <si>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</si>
  <si>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</si>
  <si>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</si>
  <si>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</si>
  <si>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</si>
  <si>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</si>
  <si>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</si>
  <si>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</si>
  <si>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</si>
  <si>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</si>
  <si>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</si>
  <si>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</si>
  <si>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</si>
  <si>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</si>
  <si>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</si>
  <si>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</si>
  <si>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</si>
  <si>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</si>
  <si>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</si>
  <si>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</si>
  <si>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</si>
  <si>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</si>
  <si>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</si>
  <si>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</si>
  <si>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</si>
  <si>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</si>
  <si>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</si>
  <si>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</si>
  <si>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</si>
  <si>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</si>
  <si>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</si>
  <si>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</si>
  <si>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</si>
  <si>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</si>
  <si>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</si>
  <si>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</si>
  <si>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</si>
  <si>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</si>
  <si>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</si>
  <si>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</si>
  <si>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</si>
  <si>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</si>
  <si>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</si>
  <si>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</si>
  <si>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</si>
  <si>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</si>
  <si>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</si>
  <si>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</si>
  <si>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</si>
  <si>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</si>
  <si>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</si>
  <si>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</si>
  <si>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</si>
  <si>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</si>
  <si>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</si>
  <si>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</si>
  <si>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</si>
  <si>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</si>
  <si>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</si>
  <si>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</si>
  <si>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</si>
  <si>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</si>
  <si>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</si>
  <si>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</si>
  <si>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</si>
  <si>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</si>
  <si>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</si>
  <si>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</si>
  <si>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</si>
  <si>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</si>
  <si>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</si>
  <si>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</si>
  <si>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</si>
  <si>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</si>
  <si>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</si>
  <si>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</si>
  <si>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</si>
  <si>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</si>
  <si>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</si>
  <si>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</si>
  <si>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</si>
  <si>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</si>
  <si>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</si>
  <si>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</si>
  <si>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</si>
  <si>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</si>
  <si>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</si>
  <si>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</si>
  <si>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</si>
  <si>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</si>
  <si>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</si>
  <si>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</si>
  <si>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</si>
  <si>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</si>
  <si>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</si>
  <si>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</si>
  <si>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</si>
  <si>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</si>
  <si>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</si>
  <si>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</si>
  <si>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</si>
  <si>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</si>
  <si>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</si>
  <si>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</si>
  <si>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</si>
  <si>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</si>
  <si>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</si>
  <si>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</si>
  <si>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</si>
  <si>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</si>
  <si>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</si>
  <si>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</si>
  <si>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</si>
  <si>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</si>
  <si>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</si>
  <si>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</si>
  <si>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</si>
  <si>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</si>
  <si>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</si>
  <si>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</si>
  <si>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</si>
  <si>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</si>
  <si>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</si>
  <si>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</si>
  <si>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</si>
  <si>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</si>
  <si>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</si>
  <si>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</si>
  <si>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</si>
  <si>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</si>
  <si>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</si>
  <si>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</si>
  <si>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</si>
  <si>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</si>
  <si>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</si>
  <si>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</si>
  <si>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</si>
  <si>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</si>
  <si>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</si>
  <si>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</si>
  <si>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</si>
  <si>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</si>
  <si>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</si>
  <si>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</si>
  <si>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</si>
  <si>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</si>
  <si>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</si>
  <si>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</si>
  <si>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</si>
  <si>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</si>
  <si>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</si>
  <si>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</si>
  <si>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</si>
  <si>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</si>
  <si>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</si>
  <si>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</si>
  <si>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</si>
  <si>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</si>
  <si>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</si>
  <si>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</si>
  <si>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</si>
  <si>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</si>
  <si>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</si>
  <si>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</si>
  <si>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</si>
  <si>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</si>
  <si>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</si>
  <si>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</si>
  <si>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</si>
  <si>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</si>
  <si>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</si>
  <si>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</si>
  <si>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</si>
  <si>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</si>
  <si>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</si>
  <si>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</si>
  <si>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</si>
  <si>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</si>
  <si>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</si>
  <si>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</si>
  <si>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</si>
  <si>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</si>
  <si>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</si>
  <si>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</si>
  <si>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</si>
  <si>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</si>
  <si>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</si>
  <si>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</si>
  <si>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</si>
  <si>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</si>
  <si>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</si>
  <si>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</si>
  <si>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</si>
  <si>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</si>
  <si>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</si>
  <si>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</si>
  <si>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</si>
  <si>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</si>
  <si>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</si>
  <si>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</si>
  <si>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</si>
  <si>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</si>
  <si>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</si>
  <si>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</si>
  <si>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</si>
  <si>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</si>
  <si>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</si>
  <si>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</si>
  <si>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</si>
  <si>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</si>
  <si>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</si>
  <si>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</si>
  <si>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</si>
  <si>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</si>
  <si>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</si>
  <si>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</si>
  <si>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</si>
  <si>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</si>
  <si>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</si>
  <si>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</si>
  <si>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</si>
  <si>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</si>
  <si>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</si>
  <si>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</si>
  <si>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</si>
  <si>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</si>
  <si>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</si>
  <si>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</si>
  <si>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</si>
  <si>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</si>
  <si>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</si>
  <si>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</si>
  <si>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</si>
  <si>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</si>
  <si>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</si>
  <si>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</si>
  <si>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</si>
  <si>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</si>
  <si>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</si>
  <si>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</si>
  <si>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</si>
  <si>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</si>
  <si>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</si>
  <si>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</si>
  <si>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</si>
  <si>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</si>
  <si>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</si>
  <si>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</si>
  <si>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</si>
  <si>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</si>
  <si>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</si>
  <si>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</si>
  <si>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</si>
  <si>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</si>
  <si>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</si>
  <si>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</si>
  <si>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</si>
  <si>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</si>
  <si>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</si>
  <si>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</si>
  <si>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</si>
  <si>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</si>
  <si>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</si>
  <si>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</si>
  <si>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</si>
  <si>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</si>
  <si>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</si>
  <si>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</si>
  <si>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</si>
  <si>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</si>
  <si>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</si>
  <si>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</si>
  <si>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</si>
  <si>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</si>
  <si>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</si>
  <si>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</si>
  <si>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</si>
  <si>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</si>
  <si>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</si>
  <si>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</si>
  <si>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</si>
  <si>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</si>
  <si>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</si>
  <si>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</si>
  <si>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</si>
  <si>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</si>
  <si>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</si>
  <si>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</si>
  <si>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</si>
  <si>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</si>
  <si>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</si>
  <si>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</si>
  <si>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</si>
  <si>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</si>
  <si>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</si>
  <si>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</si>
  <si>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</si>
  <si>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</si>
  <si>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</si>
  <si>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</si>
  <si>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</si>
  <si>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</si>
  <si>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</si>
  <si>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</si>
  <si>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</si>
  <si>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</si>
  <si>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</si>
  <si>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</si>
  <si>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</si>
  <si>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</si>
  <si>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</si>
  <si>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</si>
  <si>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</si>
  <si>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</si>
  <si>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</si>
  <si>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</si>
  <si>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</si>
  <si>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</si>
  <si>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</si>
  <si>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</si>
  <si>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</si>
  <si>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</si>
  <si>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</si>
  <si>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</si>
  <si>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</si>
  <si>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</si>
  <si>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</si>
  <si>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</si>
  <si>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</si>
  <si>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</si>
  <si>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</si>
  <si>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</si>
  <si>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</si>
  <si>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</si>
  <si>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</si>
  <si>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</si>
  <si>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</si>
  <si>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</si>
  <si>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</si>
  <si>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</si>
  <si>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</si>
  <si>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</si>
  <si>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</si>
  <si>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</si>
  <si>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</si>
  <si>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</si>
  <si>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</si>
  <si>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</si>
  <si>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</si>
  <si>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</si>
  <si>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</si>
  <si>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</si>
  <si>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</si>
  <si>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</si>
  <si>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</si>
  <si>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</si>
  <si>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</si>
  <si>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</si>
  <si>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</si>
  <si>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</si>
  <si>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</si>
  <si>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</si>
  <si>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</si>
  <si>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</si>
  <si>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</si>
  <si>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</si>
  <si>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</si>
  <si>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</si>
  <si>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</si>
  <si>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</si>
  <si>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</si>
  <si>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</si>
  <si>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</si>
  <si>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</si>
  <si>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</si>
  <si>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</si>
  <si>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</si>
  <si>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</si>
  <si>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</si>
  <si>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</si>
  <si>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</si>
  <si>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</si>
  <si>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</si>
  <si>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</si>
  <si>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</si>
  <si>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</si>
  <si>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</si>
  <si>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</si>
  <si>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</si>
  <si>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</si>
  <si>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</si>
  <si>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</si>
  <si>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</si>
  <si>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</si>
  <si>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</si>
  <si>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</si>
  <si>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</si>
  <si>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</si>
  <si>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</si>
  <si>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</si>
  <si>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</si>
  <si>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</si>
  <si>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</si>
  <si>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</si>
  <si>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</si>
  <si>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</si>
  <si>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</si>
  <si>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</si>
  <si>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</si>
  <si>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</si>
  <si>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</si>
  <si>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</si>
  <si>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</si>
  <si>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</si>
  <si>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</si>
  <si>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</si>
  <si>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</si>
  <si>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</si>
  <si>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</si>
  <si>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</si>
  <si>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</si>
  <si>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</si>
  <si>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</si>
  <si>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</si>
  <si>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</si>
  <si>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</si>
  <si>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</si>
  <si>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</si>
  <si>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</si>
  <si>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</si>
  <si>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</si>
  <si>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</si>
  <si>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</si>
  <si>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</si>
  <si>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</si>
  <si>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</si>
  <si>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</si>
  <si>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</si>
  <si>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</si>
  <si>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</si>
  <si>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</si>
  <si>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</si>
  <si>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</si>
  <si>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</si>
  <si>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</si>
  <si>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</si>
  <si>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</si>
  <si>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</si>
  <si>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</si>
  <si>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</si>
  <si>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</si>
  <si>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</si>
  <si>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</si>
  <si>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</si>
  <si>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</si>
  <si>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</si>
  <si>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</si>
  <si>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</si>
  <si>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</si>
  <si>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</si>
  <si>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</si>
  <si>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</si>
  <si>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</si>
  <si>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</si>
  <si>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</si>
  <si>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</si>
  <si>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</si>
  <si>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</si>
  <si>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</si>
  <si>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</si>
  <si>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</si>
  <si>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</si>
  <si>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</si>
  <si>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</si>
  <si>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</si>
  <si>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</si>
  <si>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</si>
  <si>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</si>
  <si>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</si>
  <si>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</si>
  <si>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</si>
  <si>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</si>
  <si>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</si>
  <si>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</si>
  <si>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</si>
  <si>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</si>
  <si>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</si>
  <si>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</si>
  <si>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</si>
  <si>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</si>
  <si>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</si>
  <si>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</si>
  <si>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</si>
  <si>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</si>
  <si>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</si>
  <si>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</si>
  <si>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</si>
  <si>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</si>
  <si>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</si>
  <si>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</si>
  <si>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</si>
  <si>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</si>
  <si>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</si>
  <si>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</si>
  <si>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</si>
  <si>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</si>
  <si>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</si>
  <si>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</si>
  <si>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</si>
  <si>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</si>
  <si>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</si>
  <si>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</si>
  <si>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</si>
  <si>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</si>
  <si>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</si>
  <si>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</si>
  <si>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</si>
  <si>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</si>
  <si>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</si>
  <si>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</si>
  <si>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</si>
  <si>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</si>
  <si>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</si>
  <si>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</si>
  <si>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</si>
  <si>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</si>
  <si>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</si>
  <si>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</si>
  <si>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</si>
  <si>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</si>
  <si>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</si>
  <si>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</si>
  <si>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</si>
  <si>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</si>
  <si>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</si>
  <si>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</si>
  <si>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</si>
  <si>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</si>
  <si>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</si>
  <si>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</si>
  <si>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</si>
  <si>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</si>
  <si>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</si>
  <si>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</si>
  <si>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</si>
  <si>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</si>
  <si>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</si>
  <si>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</si>
  <si>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</si>
  <si>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</si>
  <si>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</si>
  <si>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</si>
  <si>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</si>
  <si>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</si>
  <si>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</si>
  <si>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</si>
  <si>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</si>
  <si>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</si>
  <si>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</si>
  <si>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</si>
  <si>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</si>
  <si>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</si>
  <si>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</si>
  <si>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</si>
  <si>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</si>
  <si>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</si>
  <si>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</si>
  <si>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</si>
  <si>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</si>
  <si>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</si>
  <si>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</si>
  <si>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</si>
  <si>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</si>
  <si>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</si>
  <si>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</si>
  <si>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</si>
  <si>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</si>
  <si>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</si>
  <si>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</si>
  <si>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</si>
  <si>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</si>
  <si>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</si>
  <si>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</si>
  <si>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</si>
  <si>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</si>
  <si>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</si>
  <si>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</si>
  <si>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</si>
  <si>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</si>
  <si>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</si>
  <si>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</si>
  <si>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</si>
  <si>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</si>
  <si>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</si>
  <si>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</si>
  <si>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</si>
  <si>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</si>
  <si>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</si>
  <si>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</si>
  <si>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</si>
  <si>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</si>
  <si>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</si>
  <si>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</si>
  <si>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</si>
  <si>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</si>
  <si>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</si>
  <si>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</si>
  <si>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</si>
  <si>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</si>
  <si>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</si>
  <si>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</si>
  <si>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</si>
  <si>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</si>
  <si>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</si>
  <si>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</si>
  <si>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</si>
  <si>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</si>
  <si>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</si>
  <si>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</si>
  <si>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</si>
  <si>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</si>
  <si>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</si>
  <si>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</si>
  <si>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</si>
  <si>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</si>
  <si>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</si>
  <si>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</si>
  <si>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</si>
  <si>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</si>
  <si>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</si>
  <si>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</si>
  <si>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</si>
  <si>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</si>
  <si>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</si>
  <si>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</si>
  <si>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</si>
  <si>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</si>
  <si>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</si>
  <si>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</si>
  <si>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</si>
  <si>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</si>
  <si>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</si>
  <si>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</si>
  <si>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</si>
  <si>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</si>
  <si>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</si>
  <si>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</si>
  <si>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</si>
  <si>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</si>
  <si>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</si>
  <si>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</si>
  <si>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</si>
  <si>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</si>
  <si>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</si>
  <si>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</si>
  <si>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</si>
  <si>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</si>
  <si>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</si>
  <si>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</si>
  <si>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</si>
  <si>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</si>
  <si>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</si>
  <si>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</si>
  <si>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</si>
  <si>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</si>
  <si>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</si>
  <si>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</si>
  <si>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</si>
  <si>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</si>
  <si>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</si>
  <si>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</si>
  <si>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</si>
  <si>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</si>
  <si>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</si>
  <si>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</si>
  <si>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</si>
  <si>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</si>
  <si>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</si>
  <si>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</si>
  <si>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</si>
  <si>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</si>
  <si>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</si>
  <si>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</si>
  <si>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</si>
  <si>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</si>
  <si>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</si>
  <si>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</si>
  <si>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</si>
  <si>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</si>
  <si>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</si>
  <si>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</si>
  <si>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</si>
  <si>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</si>
  <si>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</si>
  <si>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</si>
  <si>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</si>
  <si>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</si>
  <si>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</si>
  <si>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</si>
  <si>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</si>
  <si>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</si>
  <si>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</si>
  <si>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</si>
  <si>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</si>
  <si>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</si>
  <si>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</si>
  <si>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</si>
  <si>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</si>
  <si>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</si>
  <si>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</si>
  <si>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</si>
  <si>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</si>
  <si>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</si>
  <si>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</si>
  <si>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</si>
  <si>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</si>
  <si>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</si>
  <si>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</si>
  <si>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</si>
  <si>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</si>
  <si>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</si>
  <si>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</si>
  <si>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</si>
  <si>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</si>
  <si>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</si>
  <si>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</si>
  <si>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</si>
  <si>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</si>
  <si>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</si>
  <si>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</si>
  <si>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</si>
  <si>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</si>
  <si>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</si>
  <si>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</si>
  <si>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</si>
  <si>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</si>
  <si>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</si>
  <si>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</si>
  <si>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</si>
  <si>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</si>
  <si>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</si>
  <si>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</si>
  <si>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</si>
  <si>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</si>
  <si>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</si>
  <si>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</si>
  <si>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</si>
  <si>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</si>
  <si>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</si>
  <si>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</si>
  <si>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</si>
  <si>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</si>
  <si>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</si>
  <si>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</si>
  <si>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</si>
  <si>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</si>
  <si>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</si>
  <si>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</si>
  <si>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</si>
  <si>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</si>
  <si>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</si>
  <si>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</si>
  <si>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</si>
  <si>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</si>
  <si>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</si>
  <si>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</si>
  <si>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</si>
  <si>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</si>
  <si>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</si>
  <si>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</si>
  <si>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</si>
  <si>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</si>
  <si>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</si>
  <si>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</si>
  <si>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</si>
  <si>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</si>
  <si>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</si>
  <si>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</si>
  <si>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</si>
  <si>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</si>
  <si>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</si>
  <si>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</si>
  <si>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</si>
  <si>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</si>
  <si>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</si>
  <si>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</si>
  <si>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</si>
  <si>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</si>
  <si>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</si>
  <si>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</si>
  <si>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</si>
  <si>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</si>
  <si>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</si>
  <si>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</si>
  <si>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</si>
  <si>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</si>
  <si>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</si>
  <si>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</si>
  <si>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</si>
  <si>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</si>
  <si>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</si>
  <si>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</si>
  <si>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</si>
  <si>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</si>
  <si>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</si>
  <si>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</si>
  <si>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</si>
  <si>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</si>
  <si>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</si>
  <si>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</si>
  <si>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</si>
  <si>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</si>
  <si>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</si>
  <si>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</si>
  <si>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</si>
  <si>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</si>
  <si>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</si>
  <si>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</si>
  <si>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</si>
  <si>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</si>
  <si>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</si>
  <si>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</si>
  <si>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</si>
  <si>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</si>
  <si>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</si>
  <si>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</si>
  <si>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</si>
  <si>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</si>
  <si>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</si>
  <si>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</si>
  <si>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</si>
  <si>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</si>
  <si>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</si>
  <si>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</si>
  <si>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</si>
  <si>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</si>
  <si>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</si>
  <si>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</si>
  <si>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</si>
  <si>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</si>
  <si>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</si>
  <si>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</si>
  <si>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</si>
  <si>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</si>
  <si>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</si>
  <si>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</si>
  <si>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</si>
  <si>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</si>
  <si>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</si>
  <si>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</si>
  <si>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</si>
  <si>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</si>
  <si>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</si>
  <si>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</si>
  <si>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</si>
  <si>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</si>
  <si>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</si>
  <si>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</si>
  <si>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</si>
  <si>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</si>
  <si>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</si>
  <si>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</si>
  <si>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</si>
  <si>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</si>
  <si>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</si>
  <si>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</si>
  <si>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</si>
  <si>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</si>
  <si>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</si>
  <si>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</si>
  <si>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</si>
  <si>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</si>
  <si>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</si>
  <si>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</si>
  <si>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</si>
  <si>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</si>
  <si>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</si>
  <si>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</si>
  <si>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</si>
  <si>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</si>
  <si>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</si>
  <si>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</si>
  <si>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</si>
  <si>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</si>
  <si>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</si>
  <si>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</si>
  <si>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</si>
  <si>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</si>
  <si>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</si>
  <si>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</si>
  <si>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</si>
  <si>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</si>
  <si>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</si>
  <si>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</si>
  <si>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</si>
  <si>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</si>
  <si>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</si>
  <si>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</si>
  <si>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</si>
  <si>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</si>
  <si>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</si>
  <si>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</si>
  <si>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</si>
  <si>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</si>
  <si>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</si>
  <si>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</si>
  <si>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</si>
  <si>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</si>
  <si>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</si>
  <si>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</si>
  <si>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</si>
  <si>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</si>
  <si>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</si>
  <si>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</si>
  <si>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</si>
  <si>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</si>
  <si>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</si>
  <si>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</si>
  <si>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</si>
  <si>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</si>
  <si>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</si>
  <si>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</si>
  <si>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</si>
  <si>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</si>
  <si>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</si>
  <si>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</si>
  <si>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</si>
  <si>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</si>
  <si>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</si>
  <si>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</si>
  <si>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</si>
  <si>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</si>
  <si>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</si>
  <si>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</si>
  <si>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</si>
  <si>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</si>
  <si>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</si>
  <si>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</si>
  <si>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</si>
  <si>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</si>
  <si>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</si>
  <si>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</si>
  <si>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</si>
  <si>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</si>
  <si>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</si>
  <si>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</si>
  <si>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</si>
  <si>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</si>
  <si>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</si>
  <si>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</si>
  <si>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</si>
  <si>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</si>
  <si>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</si>
  <si>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</si>
  <si>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</si>
  <si>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</si>
  <si>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</si>
  <si>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</si>
  <si>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</si>
  <si>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</si>
  <si>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</si>
  <si>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</si>
  <si>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</si>
  <si>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</si>
  <si>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</si>
  <si>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</si>
  <si>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</si>
  <si>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</si>
  <si>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</si>
  <si>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</si>
  <si>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</si>
  <si>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</si>
  <si>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</si>
  <si>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</si>
  <si>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</si>
  <si>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</si>
  <si>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</si>
  <si>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</si>
  <si>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</si>
  <si>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</si>
  <si>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</si>
  <si>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</si>
  <si>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</si>
  <si>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</si>
  <si>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</si>
  <si>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</si>
  <si>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</si>
  <si>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</si>
  <si>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</si>
  <si>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</si>
  <si>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</si>
  <si>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</si>
  <si>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</si>
  <si>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</si>
  <si>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</si>
  <si>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</si>
  <si>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</si>
  <si>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</si>
  <si>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</si>
  <si>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</si>
  <si>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</si>
  <si>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</si>
  <si>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</si>
  <si>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</si>
  <si>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</si>
  <si>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</si>
  <si>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</si>
  <si>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</si>
  <si>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</si>
  <si>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</si>
  <si>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</si>
  <si>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</si>
  <si>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</si>
  <si>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</si>
  <si>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</si>
  <si>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</si>
  <si>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</si>
  <si>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</si>
  <si>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</si>
  <si>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</si>
  <si>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</si>
  <si>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</si>
  <si>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</si>
  <si>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</si>
  <si>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</si>
  <si>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</si>
  <si>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</si>
  <si>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</si>
  <si>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</si>
  <si>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</si>
  <si>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</si>
  <si>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</si>
  <si>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</si>
  <si>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</si>
  <si>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</si>
  <si>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</si>
  <si>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</si>
  <si>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</si>
  <si>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</si>
  <si>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</si>
  <si>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</si>
  <si>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</si>
  <si>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</si>
  <si>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</si>
  <si>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</si>
  <si>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</si>
  <si>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</si>
  <si>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</si>
  <si>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</si>
  <si>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</si>
  <si>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</si>
  <si>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</si>
  <si>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</si>
  <si>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</si>
  <si>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</si>
  <si>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</si>
  <si>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</si>
  <si>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</si>
  <si>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</si>
  <si>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</si>
  <si>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</si>
  <si>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</si>
  <si>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</si>
  <si>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</si>
  <si>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</si>
  <si>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</si>
  <si>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</si>
  <si>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</si>
  <si>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</si>
  <si>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</si>
  <si>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</si>
  <si>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</si>
  <si>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</si>
  <si>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</si>
  <si>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</si>
  <si>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</si>
  <si>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</si>
  <si>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</si>
  <si>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</si>
  <si>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</si>
  <si>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</si>
  <si>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</si>
  <si>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</si>
  <si>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</si>
  <si>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</si>
  <si>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</si>
  <si>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</si>
  <si>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</si>
  <si>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</si>
  <si>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</si>
  <si>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</si>
  <si>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</si>
  <si>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</si>
  <si>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</si>
  <si>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</si>
  <si>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</si>
  <si>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</si>
  <si>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</si>
  <si>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</si>
  <si>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</si>
  <si>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</si>
  <si>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</si>
  <si>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</si>
  <si>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</si>
  <si>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</si>
  <si>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</si>
  <si>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</si>
  <si>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</si>
  <si>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</si>
  <si>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</si>
  <si>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</si>
  <si>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</si>
  <si>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</si>
  <si>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</si>
  <si>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</si>
  <si>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</si>
  <si>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</si>
  <si>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</si>
  <si>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</si>
  <si>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</si>
  <si>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</si>
  <si>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</si>
  <si>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</si>
  <si>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</si>
  <si>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</si>
  <si>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</si>
  <si>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</si>
  <si>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</si>
  <si>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</si>
  <si>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</si>
  <si>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</si>
  <si>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</si>
  <si>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</si>
  <si>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</si>
  <si>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</si>
  <si>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</si>
  <si>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</si>
  <si>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</si>
  <si>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</si>
  <si>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</si>
  <si>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</si>
  <si>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</si>
  <si>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</si>
  <si>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</si>
  <si>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</si>
  <si>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</si>
  <si>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</si>
  <si>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</si>
  <si>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</si>
  <si>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</si>
  <si>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</si>
  <si>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</si>
  <si>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</si>
  <si>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</si>
  <si>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</si>
  <si>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</si>
  <si>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</si>
  <si>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</si>
  <si>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</si>
  <si>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</si>
  <si>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</si>
  <si>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</si>
  <si>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</si>
  <si>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</si>
  <si>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</si>
  <si>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</si>
  <si>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</si>
  <si>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</si>
  <si>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</si>
  <si>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</si>
  <si>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</si>
  <si>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</si>
  <si>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</si>
  <si>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</si>
  <si>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</si>
  <si>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</si>
  <si>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</si>
  <si>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</si>
  <si>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</si>
  <si>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</si>
  <si>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</si>
  <si>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</si>
  <si>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</si>
  <si>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</si>
  <si>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</si>
  <si>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</si>
  <si>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</si>
  <si>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</si>
  <si>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</si>
  <si>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</si>
  <si>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</si>
  <si>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</si>
  <si>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</si>
  <si>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</si>
  <si>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</si>
  <si>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</si>
  <si>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</si>
  <si>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</si>
  <si>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</si>
  <si>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</si>
  <si>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</si>
  <si>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</si>
  <si>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</si>
  <si>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</si>
  <si>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</si>
  <si>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</si>
  <si>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</si>
  <si>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</si>
  <si>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</si>
  <si>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</si>
  <si>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</si>
  <si>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</si>
  <si>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</si>
  <si>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</si>
  <si>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</si>
  <si>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</si>
  <si>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</si>
  <si>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</si>
  <si>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</si>
  <si>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</si>
  <si>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</si>
  <si>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</si>
  <si>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</si>
  <si>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</si>
  <si>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</si>
  <si>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</si>
  <si>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</si>
  <si>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</si>
  <si>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</si>
  <si>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</si>
  <si>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</si>
  <si>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</si>
  <si>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</si>
  <si>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</si>
  <si>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</si>
  <si>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</si>
  <si>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</si>
  <si>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</si>
  <si>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</si>
  <si>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</si>
  <si>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</si>
  <si>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</si>
  <si>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</si>
  <si>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</si>
  <si>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</si>
  <si>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</si>
  <si>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</si>
  <si>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</si>
  <si>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</si>
  <si>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</si>
  <si>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</si>
  <si>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</si>
  <si>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</si>
  <si>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</si>
  <si>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</si>
  <si>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</si>
  <si>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</si>
  <si>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</si>
  <si>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</si>
  <si>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</si>
  <si>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</si>
  <si>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</si>
  <si>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</si>
  <si>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</si>
  <si>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</si>
  <si>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</si>
  <si>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</si>
  <si>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</si>
  <si>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</si>
  <si>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</si>
  <si>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</si>
  <si>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</si>
  <si>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</si>
  <si>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</si>
  <si>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</si>
  <si>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</si>
  <si>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</si>
  <si>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</si>
  <si>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</si>
  <si>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</si>
  <si>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</si>
  <si>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</si>
  <si>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</si>
  <si>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</si>
  <si>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</si>
  <si>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</si>
  <si>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</si>
  <si>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</si>
  <si>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</si>
  <si>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</si>
  <si>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</si>
  <si>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</si>
  <si>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</si>
  <si>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</si>
  <si>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</si>
  <si>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</si>
  <si>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</si>
  <si>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</si>
  <si>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</si>
  <si>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</si>
  <si>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</si>
  <si>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</si>
  <si>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</si>
  <si>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</si>
  <si>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</si>
  <si>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</si>
  <si>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</si>
  <si>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</si>
  <si>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</si>
  <si>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</si>
  <si>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</si>
  <si>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</si>
  <si>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</si>
  <si>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</si>
  <si>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</si>
  <si>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</si>
  <si>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</si>
  <si>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</si>
  <si>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</si>
  <si>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</si>
  <si>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</si>
  <si>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</si>
  <si>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</si>
  <si>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</si>
  <si>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</si>
  <si>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</si>
  <si>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</si>
  <si>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</si>
  <si>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</si>
  <si>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</si>
  <si>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</si>
  <si>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</si>
  <si>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</si>
  <si>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</si>
  <si>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</si>
  <si>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</si>
  <si>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</si>
  <si>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</si>
  <si>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</si>
  <si>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</si>
  <si>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</si>
  <si>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</si>
  <si>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</si>
  <si>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</si>
  <si>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</si>
  <si>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</si>
  <si>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</si>
  <si>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</si>
  <si>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</si>
  <si>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</si>
  <si>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</si>
  <si>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</si>
  <si>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</si>
  <si>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</si>
  <si>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</si>
  <si>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</si>
  <si>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</si>
  <si>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</si>
  <si>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</si>
  <si>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</si>
  <si>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</si>
  <si>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</si>
  <si>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</si>
  <si>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</si>
  <si>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</si>
  <si>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</si>
  <si>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</si>
  <si>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</si>
  <si>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</si>
  <si>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</si>
  <si>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</si>
  <si>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</si>
  <si>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</si>
  <si>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</si>
  <si>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</si>
  <si>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</si>
  <si>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</si>
  <si>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</si>
  <si>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</si>
  <si>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</si>
  <si>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</si>
  <si>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</si>
  <si>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</si>
  <si>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</si>
  <si>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</si>
  <si>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</si>
  <si>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</si>
  <si>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</si>
  <si>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</si>
  <si>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</si>
  <si>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</si>
  <si>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</si>
  <si>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</si>
  <si>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</si>
  <si>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</si>
  <si>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</si>
  <si>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</si>
  <si>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</si>
  <si>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</si>
  <si>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</si>
  <si>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</si>
  <si>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</si>
  <si>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</si>
  <si>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</si>
  <si>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</si>
  <si>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</si>
  <si>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</si>
  <si>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</si>
  <si>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</si>
  <si>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</si>
  <si>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</si>
  <si>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</si>
  <si>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</si>
  <si>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</si>
  <si>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</si>
  <si>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</si>
  <si>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</si>
  <si>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</si>
  <si>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</si>
  <si>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</si>
  <si>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</si>
  <si>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</si>
  <si>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</si>
  <si>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</si>
  <si>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</si>
  <si>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</si>
  <si>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</si>
  <si>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</si>
  <si>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</si>
  <si>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</si>
  <si>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</si>
  <si>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</si>
  <si>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</si>
  <si>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</si>
  <si>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</si>
  <si>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</si>
  <si>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</si>
  <si>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</si>
  <si>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</si>
  <si>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</si>
  <si>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</si>
  <si>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</si>
  <si>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</si>
  <si>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</si>
  <si>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</si>
  <si>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</si>
  <si>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</si>
  <si>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</si>
  <si>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</si>
  <si>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</si>
  <si>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</si>
  <si>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</si>
  <si>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</si>
  <si>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</si>
  <si>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</si>
  <si>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</si>
  <si>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</si>
  <si>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</si>
  <si>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</si>
  <si>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</si>
  <si>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</si>
  <si>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</si>
  <si>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</si>
  <si>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</si>
  <si>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</si>
  <si>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</si>
  <si>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</si>
  <si>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</si>
  <si>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</si>
  <si>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</si>
  <si>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</si>
  <si>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</si>
  <si>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</si>
  <si>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</si>
  <si>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</si>
  <si>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</si>
  <si>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</si>
  <si>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</si>
  <si>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</si>
  <si>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</si>
  <si>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</si>
  <si>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</si>
  <si>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</si>
  <si>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</si>
  <si>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</si>
  <si>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</si>
  <si>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</si>
  <si>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</si>
  <si>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</si>
  <si>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</si>
  <si>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</si>
  <si>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</si>
  <si>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</si>
  <si>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</si>
  <si>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</si>
  <si>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</si>
  <si>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</si>
  <si>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</si>
  <si>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</si>
  <si>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</si>
  <si>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</si>
  <si>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</si>
  <si>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</si>
  <si>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</si>
  <si>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</si>
  <si>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</si>
  <si>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</si>
  <si>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</si>
  <si>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</si>
  <si>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</si>
  <si>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</si>
  <si>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</si>
  <si>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</si>
  <si>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</si>
  <si>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</si>
  <si>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</si>
  <si>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</si>
  <si>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</si>
  <si>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</si>
  <si>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</si>
  <si>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</si>
  <si>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</si>
  <si>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</si>
  <si>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</si>
  <si>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</si>
  <si>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</si>
  <si>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</si>
  <si>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</si>
  <si>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</si>
  <si>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</si>
  <si>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</si>
  <si>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</si>
  <si>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</si>
  <si>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</si>
  <si>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</si>
  <si>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</si>
  <si>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</si>
  <si>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</si>
  <si>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</si>
  <si>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</si>
  <si>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</si>
  <si>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</si>
  <si>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</si>
  <si>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</si>
  <si>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</si>
  <si>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</si>
  <si>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</si>
  <si>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</si>
  <si>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</si>
  <si>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</si>
  <si>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</si>
  <si>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</si>
  <si>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</si>
  <si>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</si>
  <si>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</si>
  <si>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</si>
  <si>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</si>
  <si>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</si>
  <si>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</si>
  <si>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</si>
  <si>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</si>
  <si>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</si>
  <si>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</si>
  <si>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</si>
  <si>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</si>
  <si>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</si>
  <si>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</si>
  <si>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</si>
  <si>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</si>
  <si>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</si>
  <si>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</si>
  <si>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</si>
  <si>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</si>
  <si>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</si>
  <si>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</si>
  <si>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</si>
  <si>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</si>
  <si>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</si>
  <si>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</si>
  <si>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</si>
  <si>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</si>
  <si>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</si>
  <si>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</si>
  <si>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</si>
  <si>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</si>
  <si>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</si>
  <si>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</si>
  <si>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</si>
  <si>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</si>
  <si>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</si>
  <si>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</si>
  <si>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</si>
  <si>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</si>
  <si>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</si>
  <si>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</si>
  <si>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</si>
  <si>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</si>
  <si>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</si>
  <si>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</si>
  <si>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</si>
  <si>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</si>
  <si>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</si>
  <si>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</si>
  <si>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</si>
  <si>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</si>
  <si>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</si>
  <si>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</si>
  <si>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</si>
  <si>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</si>
  <si>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</si>
  <si>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</si>
  <si>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</si>
  <si>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</si>
  <si>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</si>
  <si>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</si>
  <si>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</si>
  <si>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</si>
  <si>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</si>
  <si>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</si>
  <si>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</si>
  <si>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</si>
  <si>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</si>
  <si>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</si>
  <si>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</si>
  <si>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</si>
  <si>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</si>
  <si>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</si>
  <si>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</si>
  <si>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</si>
  <si>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</si>
  <si>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</si>
  <si>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</si>
  <si>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</si>
  <si>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</si>
  <si>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</si>
  <si>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</si>
  <si>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</si>
  <si>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</si>
  <si>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</si>
  <si>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</si>
  <si>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</si>
  <si>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</si>
  <si>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</si>
  <si>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</si>
  <si>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</si>
  <si>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</si>
  <si>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</si>
  <si>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</si>
  <si>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</si>
  <si>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</si>
  <si>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</si>
  <si>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</si>
  <si>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</si>
  <si>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</si>
  <si>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</si>
  <si>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</si>
  <si>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</si>
  <si>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</si>
  <si>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</si>
  <si>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</si>
  <si>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</si>
  <si>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</si>
  <si>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</si>
  <si>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</si>
  <si>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</si>
  <si>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</si>
  <si>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</si>
  <si>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</si>
  <si>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</si>
  <si>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</si>
  <si>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</si>
  <si>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</si>
  <si>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</si>
  <si>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</si>
  <si>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</si>
  <si>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</si>
  <si>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</si>
  <si>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</si>
  <si>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</si>
  <si>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</si>
  <si>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</si>
  <si>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</si>
  <si>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</si>
  <si>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</si>
  <si>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</si>
  <si>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</si>
  <si>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</si>
  <si>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</si>
  <si>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</si>
  <si>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</si>
  <si>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</si>
  <si>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</si>
  <si>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</si>
  <si>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</si>
  <si>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</si>
  <si>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</si>
  <si>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</si>
  <si>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</si>
  <si>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</si>
  <si>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</si>
  <si>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</si>
  <si>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</si>
  <si>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</si>
  <si>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</si>
  <si>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</si>
  <si>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</si>
  <si>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</si>
  <si>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</si>
  <si>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</si>
  <si>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</si>
  <si>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</si>
  <si>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</si>
  <si>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</si>
  <si>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</si>
  <si>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</si>
  <si>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</si>
  <si>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</si>
  <si>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</si>
  <si>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</si>
  <si>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</si>
  <si>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</si>
  <si>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</si>
  <si>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</si>
  <si>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</si>
  <si>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</si>
  <si>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</si>
  <si>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</si>
  <si>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</si>
  <si>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</si>
  <si>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</si>
  <si>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</si>
  <si>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</si>
  <si>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</si>
  <si>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</si>
  <si>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</si>
  <si>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</si>
  <si>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</si>
  <si>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</si>
  <si>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</si>
  <si>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</si>
  <si>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</si>
  <si>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</si>
  <si>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</si>
  <si>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</si>
  <si>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</si>
  <si>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</si>
  <si>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</si>
  <si>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</si>
  <si>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</si>
  <si>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</si>
  <si>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</si>
  <si>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</si>
  <si>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</si>
  <si>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</si>
  <si>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</si>
  <si>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</si>
  <si>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</si>
  <si>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</si>
  <si>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</si>
  <si>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</si>
  <si>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</si>
  <si>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</si>
  <si>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</si>
  <si>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</si>
  <si>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</si>
  <si>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</si>
  <si>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</si>
  <si>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</si>
  <si>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</si>
  <si>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</si>
  <si>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</si>
  <si>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</si>
  <si>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</si>
  <si>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</si>
  <si>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</si>
  <si>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</si>
  <si>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</si>
  <si>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</si>
  <si>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</si>
  <si>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</si>
  <si>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</si>
  <si>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</si>
  <si>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</si>
  <si>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</si>
  <si>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</si>
  <si>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</si>
  <si>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</si>
  <si>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</si>
  <si>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</si>
  <si>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</si>
  <si>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</si>
  <si>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</si>
  <si>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</si>
  <si>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</si>
  <si>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</si>
  <si>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</si>
  <si>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</si>
  <si>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</si>
  <si>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</si>
  <si>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</si>
  <si>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</si>
  <si>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</si>
  <si>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</si>
  <si>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</si>
  <si>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</si>
  <si>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</si>
  <si>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</si>
  <si>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</si>
  <si>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</si>
  <si>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</si>
  <si>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</si>
  <si>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</si>
  <si>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</si>
  <si>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</si>
  <si>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</si>
  <si>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</si>
  <si>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</si>
  <si>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</si>
  <si>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</si>
  <si>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</si>
  <si>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</si>
  <si>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</si>
  <si>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</si>
  <si>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</si>
  <si>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</si>
  <si>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</si>
  <si>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</si>
  <si>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</si>
  <si>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</si>
  <si>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</si>
  <si>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</si>
  <si>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</si>
  <si>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</si>
  <si>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</si>
  <si>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</si>
  <si>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</si>
  <si>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</si>
  <si>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</si>
  <si>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</si>
  <si>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</si>
  <si>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</si>
  <si>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</si>
  <si>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</si>
  <si>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</si>
  <si>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</si>
  <si>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</si>
  <si>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</si>
  <si>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</si>
  <si>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</si>
  <si>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</si>
  <si>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</si>
  <si>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</si>
  <si>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</si>
  <si>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</si>
  <si>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</si>
  <si>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</si>
  <si>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</si>
  <si>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</si>
  <si>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</si>
  <si>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</si>
  <si>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</si>
  <si>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</si>
  <si>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</si>
  <si>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</si>
  <si>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</si>
  <si>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</si>
  <si>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</si>
  <si>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</si>
  <si>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</si>
  <si>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</si>
  <si>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</si>
  <si>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</si>
  <si>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</si>
  <si>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</si>
  <si>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</si>
  <si>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</si>
  <si>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</si>
  <si>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</si>
  <si>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</si>
  <si>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</si>
  <si>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</si>
  <si>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</si>
  <si>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</si>
  <si>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</si>
  <si>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</si>
  <si>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</si>
  <si>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</si>
  <si>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</si>
  <si>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</si>
  <si>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</si>
  <si>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</si>
  <si>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</si>
  <si>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</si>
  <si>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</si>
  <si>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</si>
  <si>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</si>
  <si>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</si>
  <si>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</si>
  <si>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</si>
  <si>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</si>
  <si>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</si>
  <si>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</si>
  <si>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</si>
  <si>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</si>
  <si>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</si>
  <si>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</si>
  <si>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</si>
  <si>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</si>
  <si>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</si>
  <si>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</si>
  <si>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</si>
  <si>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</si>
  <si>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</si>
  <si>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</si>
  <si>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</si>
  <si>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</si>
  <si>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</si>
  <si>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</si>
  <si>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</si>
  <si>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</si>
  <si>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</si>
  <si>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</si>
  <si>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</si>
  <si>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</si>
  <si>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</si>
  <si>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</si>
  <si>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</si>
  <si>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</si>
  <si>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</si>
  <si>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</si>
  <si>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</si>
  <si>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</si>
  <si>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</si>
  <si>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</si>
  <si>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</si>
  <si>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</si>
  <si>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</si>
  <si>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</si>
  <si>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</si>
  <si>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</si>
  <si>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</si>
  <si>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</si>
  <si>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</si>
  <si>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</si>
  <si>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</si>
  <si>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</si>
  <si>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</si>
  <si>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</si>
  <si>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</si>
  <si>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</si>
  <si>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</si>
  <si>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</si>
  <si>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</si>
  <si>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</si>
  <si>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</si>
  <si>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</si>
  <si>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</si>
  <si>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</si>
  <si>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</si>
  <si>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</si>
  <si>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</si>
  <si>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</si>
  <si>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</si>
  <si>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</si>
  <si>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</si>
  <si>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</si>
  <si>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</si>
  <si>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</si>
  <si>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</si>
  <si>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</si>
  <si>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</si>
  <si>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</si>
  <si>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</si>
  <si>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</si>
  <si>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</si>
  <si>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</si>
  <si>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</si>
  <si>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</si>
  <si>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</si>
  <si>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</si>
  <si>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</si>
  <si>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</si>
  <si>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</si>
  <si>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</si>
  <si>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</si>
  <si>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</si>
  <si>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</si>
  <si>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</si>
  <si>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</si>
  <si>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</si>
  <si>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</si>
  <si>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</si>
  <si>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</si>
  <si>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</si>
  <si>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</si>
  <si>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</si>
  <si>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</si>
  <si>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</si>
  <si>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</si>
  <si>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</si>
  <si>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</si>
  <si>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</si>
  <si>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</si>
  <si>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</si>
  <si>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</si>
  <si>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</si>
  <si>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</si>
  <si>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</si>
  <si>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</si>
  <si>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</si>
  <si>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</si>
  <si>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</si>
  <si>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</si>
  <si>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</si>
  <si>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</si>
  <si>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</si>
  <si>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</si>
  <si>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</si>
  <si>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</si>
  <si>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</si>
  <si>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</si>
  <si>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</si>
  <si>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</si>
  <si>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</si>
  <si>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</si>
  <si>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</si>
  <si>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</si>
  <si>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</si>
  <si>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</si>
  <si>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</si>
  <si>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</si>
  <si>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</si>
  <si>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</si>
  <si>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</si>
  <si>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</si>
  <si>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</si>
  <si>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</si>
  <si>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</si>
  <si>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</si>
  <si>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</si>
  <si>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</si>
  <si>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</si>
  <si>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</si>
  <si>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</si>
  <si>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</si>
  <si>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</si>
  <si>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</si>
  <si>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</si>
  <si>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</si>
  <si>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</si>
  <si>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</si>
  <si>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</si>
  <si>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</si>
  <si>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</si>
  <si>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</si>
  <si>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</si>
  <si>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</si>
  <si>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</si>
  <si>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</si>
  <si>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</si>
  <si>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</si>
  <si>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</si>
  <si>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</si>
  <si>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</si>
  <si>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</si>
  <si>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</si>
  <si>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</si>
  <si>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</si>
  <si>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</si>
  <si>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</si>
  <si>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</si>
  <si>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</si>
  <si>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</si>
  <si>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</si>
  <si>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</si>
  <si>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</si>
  <si>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</si>
  <si>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</si>
  <si>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</si>
  <si>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</si>
  <si>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</si>
  <si>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</si>
  <si>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</si>
  <si>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</si>
  <si>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</si>
  <si>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</si>
  <si>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</si>
  <si>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</si>
  <si>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</si>
  <si>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</si>
  <si>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</si>
  <si>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</si>
  <si>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</si>
  <si>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</si>
  <si>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</si>
  <si>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</si>
  <si>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</si>
  <si>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</si>
  <si>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</si>
  <si>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</si>
  <si>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</si>
  <si>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</si>
  <si>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</si>
  <si>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</si>
  <si>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</si>
  <si>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</si>
  <si>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</si>
  <si>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</si>
  <si>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</si>
  <si>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</si>
  <si>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</si>
  <si>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</si>
  <si>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</si>
  <si>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</si>
  <si>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</si>
  <si>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</si>
  <si>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</si>
  <si>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</si>
  <si>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</si>
  <si>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</si>
  <si>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</si>
  <si>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</si>
  <si>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</si>
  <si>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</si>
  <si>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</si>
  <si>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</si>
  <si>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</si>
  <si>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</si>
  <si>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</si>
  <si>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</si>
  <si>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</si>
  <si>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</si>
  <si>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</si>
  <si>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</si>
  <si>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</si>
  <si>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</si>
  <si>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</si>
  <si>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</si>
  <si>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</si>
  <si>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</si>
  <si>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</si>
  <si>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</si>
  <si>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</si>
  <si>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</si>
  <si>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</si>
  <si>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</si>
  <si>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</si>
  <si>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</si>
  <si>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</si>
  <si>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</si>
  <si>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</si>
  <si>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</si>
  <si>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</si>
  <si>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</si>
  <si>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</si>
  <si>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</si>
  <si>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</si>
  <si>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</si>
  <si>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</si>
  <si>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</si>
  <si>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</si>
  <si>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</si>
  <si>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</si>
  <si>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</si>
  <si>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</si>
  <si>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</si>
  <si>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</si>
  <si>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</si>
  <si>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</si>
  <si>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</si>
  <si>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</si>
  <si>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</si>
  <si>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</si>
  <si>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</si>
  <si>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</si>
  <si>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</si>
  <si>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</si>
  <si>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</si>
  <si>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</si>
  <si>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</si>
  <si>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</si>
  <si>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</si>
  <si>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</si>
  <si>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</si>
  <si>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</si>
  <si>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</si>
  <si>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</si>
  <si>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</si>
  <si>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</si>
  <si>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</si>
  <si>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</si>
  <si>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</si>
  <si>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</si>
  <si>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</si>
  <si>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</si>
  <si>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</si>
  <si>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</si>
  <si>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</si>
  <si>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</si>
  <si>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</si>
  <si>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</si>
  <si>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</si>
  <si>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</si>
  <si>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</si>
  <si>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</si>
  <si>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</si>
  <si>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</si>
  <si>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</si>
  <si>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</si>
  <si>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</si>
  <si>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</si>
  <si>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</si>
  <si>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</si>
  <si>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</si>
  <si>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</si>
  <si>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</si>
  <si>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</si>
  <si>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</si>
  <si>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</si>
  <si>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</si>
  <si>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</si>
  <si>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</si>
  <si>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</si>
  <si>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</si>
  <si>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</si>
  <si>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</si>
  <si>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</si>
  <si>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</si>
  <si>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</si>
  <si>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</si>
  <si>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</si>
  <si>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</si>
  <si>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</si>
  <si>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</si>
  <si>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</si>
  <si>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</si>
  <si>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</si>
  <si>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</si>
  <si>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</si>
  <si>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</si>
  <si>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</si>
  <si>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</si>
  <si>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</si>
  <si>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</si>
  <si>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</si>
  <si>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</si>
  <si>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</si>
  <si>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</si>
  <si>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</si>
  <si>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</si>
  <si>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</si>
  <si>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</si>
  <si>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</si>
  <si>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</si>
  <si>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</si>
  <si>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</si>
  <si>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</si>
  <si>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</si>
  <si>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</si>
  <si>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</si>
  <si>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</si>
  <si>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</si>
  <si>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</si>
  <si>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</si>
  <si>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</si>
  <si>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</si>
  <si>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</si>
  <si>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</si>
  <si>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</si>
  <si>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</si>
  <si>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</si>
  <si>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</si>
  <si>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</si>
  <si>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</si>
  <si>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</si>
  <si>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</si>
  <si>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</si>
  <si>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</si>
  <si>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</si>
  <si>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</si>
  <si>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</si>
  <si>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</si>
  <si>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</si>
  <si>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</si>
  <si>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</si>
  <si>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</si>
  <si>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</si>
  <si>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</si>
  <si>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</si>
  <si>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</si>
  <si>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</si>
  <si>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</si>
  <si>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</si>
  <si>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</si>
  <si>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</si>
  <si>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</si>
  <si>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</si>
  <si>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</si>
  <si>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</si>
  <si>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</si>
  <si>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</si>
  <si>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</si>
  <si>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</si>
  <si>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</si>
  <si>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</si>
  <si>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</si>
  <si>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</si>
  <si>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</si>
  <si>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</si>
  <si>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</si>
  <si>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</si>
  <si>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</si>
  <si>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</si>
  <si>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</si>
  <si>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</si>
  <si>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</si>
  <si>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</si>
  <si>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</si>
  <si>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</si>
  <si>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</si>
  <si>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</si>
  <si>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</si>
  <si>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</si>
  <si>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</si>
  <si>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</si>
  <si>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</si>
  <si>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</si>
  <si>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</si>
  <si>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</si>
  <si>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</si>
  <si>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</si>
  <si>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</si>
  <si>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</si>
  <si>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</si>
  <si>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</si>
  <si>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</si>
  <si>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</si>
  <si>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</si>
  <si>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</si>
  <si>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</si>
  <si>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</si>
  <si>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</si>
  <si>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</si>
  <si>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</si>
  <si>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</si>
  <si>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</si>
  <si>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</si>
  <si>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</si>
  <si>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</si>
  <si>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</si>
  <si>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</si>
  <si>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</si>
  <si>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</si>
  <si>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</si>
  <si>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</si>
  <si>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</si>
  <si>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</si>
  <si>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</si>
  <si>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</si>
  <si>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</si>
  <si>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</si>
  <si>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</si>
  <si>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</si>
  <si>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</si>
  <si>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</si>
  <si>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</si>
  <si>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</si>
  <si>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</si>
  <si>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</si>
  <si>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</si>
  <si>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</si>
  <si>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</si>
  <si>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</si>
  <si>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</si>
  <si>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</si>
  <si>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</si>
  <si>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</si>
  <si>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</si>
  <si>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</si>
  <si>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</si>
  <si>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</si>
  <si>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</si>
  <si>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</si>
  <si>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</si>
  <si>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</si>
  <si>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</si>
  <si>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</si>
  <si>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</si>
  <si>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</si>
  <si>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</si>
  <si>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</si>
  <si>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</si>
  <si>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</si>
  <si>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</si>
  <si>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</si>
  <si>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</si>
  <si>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</si>
  <si>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</si>
  <si>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</si>
  <si>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</si>
  <si>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</si>
  <si>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</si>
  <si>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</si>
  <si>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</si>
  <si>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</si>
  <si>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</si>
  <si>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</si>
  <si>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</si>
  <si>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</si>
  <si>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</si>
  <si>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</si>
  <si>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</si>
  <si>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</si>
  <si>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</si>
  <si>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</si>
  <si>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</si>
  <si>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</si>
  <si>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</si>
  <si>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</si>
  <si>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</si>
  <si>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</si>
  <si>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</si>
  <si>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</si>
  <si>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</si>
  <si>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</si>
  <si>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</si>
  <si>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</si>
  <si>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</si>
  <si>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</si>
  <si>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</si>
  <si>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</si>
  <si>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</si>
  <si>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</si>
  <si>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</si>
  <si>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</si>
  <si>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</si>
  <si>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</si>
  <si>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</si>
  <si>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</si>
  <si>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</si>
  <si>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</si>
  <si>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</si>
  <si>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</si>
  <si>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</si>
  <si>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</si>
  <si>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</si>
  <si>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</si>
  <si>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</si>
  <si>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</si>
  <si>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</si>
  <si>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</si>
  <si>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</si>
  <si>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</si>
  <si>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</si>
  <si>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</si>
  <si>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</si>
  <si>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</si>
  <si>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</si>
  <si>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</si>
  <si>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</si>
  <si>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</si>
  <si>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</si>
  <si>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</si>
  <si>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</si>
  <si>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</si>
  <si>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</si>
  <si>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</si>
  <si>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</si>
  <si>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</si>
  <si>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</si>
  <si>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</si>
  <si>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</si>
  <si>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</si>
  <si>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</si>
  <si>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</si>
  <si>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</si>
  <si>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</si>
  <si>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</si>
  <si>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</si>
  <si>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</si>
  <si>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</si>
  <si>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</si>
  <si>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</si>
  <si>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</si>
  <si>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</si>
  <si>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</si>
  <si>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</si>
  <si>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</si>
  <si>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</si>
  <si>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</si>
  <si>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</si>
  <si>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</si>
  <si>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</si>
  <si>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</si>
  <si>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</si>
  <si>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</si>
  <si>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</si>
  <si>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</si>
  <si>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</si>
  <si>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</si>
  <si>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</si>
  <si>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</si>
  <si>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</si>
  <si>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</si>
  <si>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</si>
  <si>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</si>
  <si>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</si>
  <si>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</si>
  <si>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</si>
  <si>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</si>
  <si>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</si>
  <si>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</si>
  <si>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</si>
  <si>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</si>
  <si>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</si>
  <si>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</si>
  <si>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</si>
  <si>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</si>
  <si>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</si>
  <si>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</si>
  <si>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</si>
  <si>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</si>
  <si>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</si>
  <si>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</si>
  <si>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</si>
  <si>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</si>
  <si>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</si>
  <si>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</si>
  <si>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</si>
  <si>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</si>
  <si>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</si>
  <si>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</si>
  <si>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</si>
  <si>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</si>
  <si>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</si>
  <si>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</si>
  <si>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</si>
  <si>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</si>
  <si>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</si>
  <si>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</si>
  <si>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</si>
  <si>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</si>
  <si>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</si>
  <si>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</si>
  <si>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</si>
  <si>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</si>
  <si>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</si>
  <si>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</si>
  <si>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</si>
  <si>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</si>
  <si>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</si>
  <si>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</si>
  <si>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</si>
  <si>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</si>
  <si>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</si>
  <si>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</si>
  <si>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</si>
  <si>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</si>
  <si>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</si>
  <si>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</si>
  <si>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</si>
  <si>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</si>
  <si>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</si>
  <si>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</si>
  <si>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</si>
  <si>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</si>
  <si>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</si>
  <si>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</si>
  <si>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</si>
  <si>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</si>
  <si>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</si>
  <si>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</si>
  <si>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</si>
  <si>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</si>
  <si>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</si>
  <si>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</si>
  <si>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</si>
  <si>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</si>
  <si>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</si>
  <si>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</si>
  <si>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</si>
  <si>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</si>
  <si>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</si>
  <si>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</si>
  <si>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</si>
  <si>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</si>
  <si>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</si>
  <si>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</si>
  <si>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</si>
  <si>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</si>
  <si>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</si>
  <si>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</si>
  <si>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</si>
  <si>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</si>
  <si>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</si>
  <si>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</si>
  <si>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</si>
  <si>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</si>
  <si>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</si>
  <si>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</si>
  <si>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</si>
  <si>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</si>
  <si>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</si>
  <si>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</si>
  <si>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</si>
  <si>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</si>
  <si>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</si>
  <si>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</si>
  <si>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</si>
  <si>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</si>
  <si>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</si>
  <si>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</si>
  <si>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</si>
  <si>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</si>
  <si>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</si>
  <si>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</si>
  <si>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</si>
  <si>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</si>
  <si>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</si>
  <si>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</si>
  <si>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</si>
  <si>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</si>
  <si>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</si>
  <si>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</si>
  <si>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</si>
  <si>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</si>
  <si>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</si>
  <si>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</si>
  <si>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</si>
  <si>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</si>
  <si>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</si>
  <si>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</si>
  <si>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</si>
  <si>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</si>
  <si>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</si>
  <si>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</si>
  <si>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</si>
  <si>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</si>
  <si>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</si>
  <si>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</si>
  <si>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</si>
  <si>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</si>
  <si>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</si>
  <si>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</si>
  <si>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</si>
  <si>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</si>
  <si>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</si>
  <si>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</si>
  <si>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</si>
  <si>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</si>
  <si>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</si>
  <si>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</si>
  <si>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</si>
  <si>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</si>
  <si>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</si>
  <si>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</si>
  <si>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</si>
  <si>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</si>
  <si>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</si>
  <si>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</si>
  <si>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</si>
  <si>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</si>
  <si>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</si>
  <si>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</si>
  <si>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</si>
  <si>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</si>
  <si>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</si>
  <si>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</si>
  <si>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</si>
  <si>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</si>
  <si>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</si>
  <si>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</si>
  <si>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</si>
  <si>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</si>
  <si>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</si>
  <si>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</si>
  <si>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</si>
  <si>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</si>
  <si>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</si>
  <si>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</si>
  <si>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</si>
  <si>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</si>
  <si>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</si>
  <si>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</si>
  <si>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</si>
  <si>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</si>
  <si>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</si>
  <si>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</si>
  <si>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</si>
  <si>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</si>
  <si>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</si>
  <si>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</si>
  <si>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</si>
  <si>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</si>
  <si>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</si>
  <si>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</si>
  <si>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</si>
  <si>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</si>
  <si>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</si>
  <si>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</si>
  <si>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</si>
  <si>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</si>
  <si>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</si>
  <si>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</si>
  <si>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</si>
  <si>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</si>
  <si>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</si>
  <si>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</si>
  <si>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</si>
  <si>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</si>
  <si>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</si>
  <si>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</si>
  <si>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</si>
  <si>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</si>
  <si>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</si>
  <si>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</si>
  <si>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</si>
  <si>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</si>
  <si>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</si>
  <si>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</si>
  <si>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</si>
  <si>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</si>
  <si>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</si>
  <si>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</si>
  <si>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</si>
  <si>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</si>
  <si>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</si>
  <si>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</si>
  <si>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</si>
  <si>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</si>
  <si>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</si>
  <si>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</si>
  <si>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</si>
  <si>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</si>
  <si>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</si>
  <si>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</si>
  <si>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</si>
  <si>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</si>
  <si>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</si>
  <si>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</si>
  <si>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</si>
  <si>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</si>
  <si>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</si>
  <si>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</si>
  <si>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</si>
  <si>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</si>
  <si>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</si>
  <si>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</si>
  <si>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</si>
  <si>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</si>
  <si>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</si>
  <si>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</si>
  <si>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</si>
  <si>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</si>
  <si>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</si>
  <si>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</si>
  <si>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</si>
  <si>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</si>
  <si>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</si>
  <si>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</si>
  <si>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</si>
  <si>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</si>
  <si>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</si>
  <si>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</si>
  <si>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</si>
  <si>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</si>
  <si>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</si>
  <si>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</si>
  <si>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</si>
  <si>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</si>
  <si>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</si>
  <si>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</si>
  <si>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</si>
  <si>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</si>
  <si>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</si>
  <si>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</si>
  <si>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</si>
  <si>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</si>
  <si>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</si>
  <si>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</si>
  <si>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</si>
  <si>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</si>
  <si>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</si>
  <si>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</si>
  <si>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</si>
  <si>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</si>
  <si>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</si>
  <si>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</si>
  <si>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</si>
  <si>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</si>
  <si>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</si>
  <si>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</si>
  <si>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</si>
  <si>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</si>
  <si>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</si>
  <si>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</si>
  <si>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</si>
  <si>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</si>
  <si>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</si>
  <si>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</si>
  <si>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</si>
  <si>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</si>
  <si>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</si>
  <si>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</si>
  <si>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</si>
  <si>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</si>
  <si>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</si>
  <si>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</si>
  <si>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</si>
  <si>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</si>
  <si>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</si>
  <si>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</si>
  <si>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</si>
  <si>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</si>
  <si>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</si>
  <si>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</si>
  <si>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</si>
  <si>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</si>
  <si>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</si>
  <si>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</si>
  <si>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</si>
  <si>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</si>
  <si>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</si>
  <si>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</si>
  <si>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</si>
  <si>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</si>
  <si>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</si>
  <si>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</si>
  <si>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</si>
  <si>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</si>
  <si>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</si>
  <si>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</si>
  <si>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</si>
  <si>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</si>
  <si>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</si>
  <si>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</si>
  <si>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</si>
  <si>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</si>
  <si>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</si>
  <si>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</si>
  <si>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</si>
  <si>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</si>
  <si>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</si>
  <si>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</si>
  <si>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</si>
  <si>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</si>
  <si>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</si>
  <si>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</si>
  <si>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</si>
  <si>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</si>
  <si>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</si>
  <si>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</si>
  <si>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</si>
  <si>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</si>
  <si>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</si>
  <si>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</si>
  <si>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</si>
  <si>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</si>
  <si>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</si>
  <si>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</si>
  <si>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</si>
  <si>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</si>
  <si>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</si>
  <si>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</si>
  <si>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</si>
  <si>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</si>
  <si>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</si>
  <si>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</si>
  <si>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</si>
  <si>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</si>
  <si>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</si>
  <si>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</si>
  <si>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</si>
  <si>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</si>
  <si>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</si>
  <si>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</si>
  <si>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</si>
  <si>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</si>
  <si>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</si>
  <si>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</si>
  <si>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</si>
  <si>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</si>
  <si>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</si>
  <si>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</si>
  <si>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</si>
  <si>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</si>
  <si>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</si>
  <si>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</si>
  <si>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</si>
  <si>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</si>
  <si>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</si>
  <si>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</si>
  <si>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</si>
  <si>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</si>
  <si>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</si>
  <si>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</si>
  <si>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</si>
  <si>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</si>
  <si>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</si>
  <si>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</si>
  <si>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</si>
  <si>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</si>
  <si>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</si>
  <si>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</si>
  <si>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</si>
  <si>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</si>
  <si>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</si>
  <si>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</si>
  <si>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</si>
  <si>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</si>
  <si>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</si>
  <si>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</si>
  <si>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</si>
  <si>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</si>
  <si>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</si>
  <si>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</si>
  <si>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</si>
  <si>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</si>
  <si>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</si>
  <si>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</si>
  <si>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</si>
  <si>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</si>
  <si>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</si>
  <si>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</si>
  <si>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</si>
  <si>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</si>
  <si>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</si>
  <si>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</si>
  <si>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</si>
  <si>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</si>
  <si>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</si>
  <si>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</si>
  <si>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</si>
  <si>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</si>
  <si>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</si>
  <si>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</si>
  <si>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</si>
  <si>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</si>
  <si>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</si>
  <si>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</si>
  <si>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</si>
  <si>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</si>
  <si>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</si>
  <si>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</si>
  <si>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</si>
  <si>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</si>
  <si>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</si>
  <si>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</si>
  <si>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</si>
  <si>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</si>
  <si>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</si>
  <si>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</si>
  <si>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</si>
  <si>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</si>
  <si>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</si>
  <si>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</si>
  <si>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</si>
  <si>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</si>
  <si>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</si>
  <si>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</si>
  <si>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</si>
  <si>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</si>
  <si>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</si>
  <si>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</si>
  <si>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</si>
  <si>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</si>
  <si>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</si>
  <si>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</si>
  <si>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</si>
  <si>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</si>
  <si>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</si>
  <si>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</si>
  <si>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</si>
  <si>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</si>
  <si>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</si>
  <si>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</si>
  <si>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</si>
  <si>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</si>
  <si>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</si>
  <si>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</si>
  <si>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</si>
  <si>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</si>
  <si>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</si>
  <si>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</si>
  <si>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</si>
  <si>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</si>
  <si>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</si>
  <si>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</si>
  <si>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</si>
  <si>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</si>
  <si>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</si>
  <si>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</si>
  <si>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</si>
  <si>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</si>
  <si>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</si>
  <si>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</si>
  <si>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</si>
  <si>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</si>
  <si>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</si>
  <si>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</si>
  <si>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</si>
  <si>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</si>
  <si>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</si>
  <si>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</si>
  <si>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</si>
  <si>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</si>
  <si>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</si>
  <si>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</si>
  <si>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</si>
  <si>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</si>
  <si>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</si>
  <si>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</si>
  <si>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</si>
  <si>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</si>
  <si>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</si>
  <si>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</si>
  <si>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</si>
  <si>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</si>
  <si>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</si>
  <si>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</si>
  <si>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</si>
  <si>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</si>
  <si>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</si>
  <si>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</si>
  <si>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</si>
  <si>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</si>
  <si>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</si>
  <si>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</si>
  <si>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</si>
  <si>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</si>
  <si>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</si>
  <si>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</si>
  <si>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</si>
  <si>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</si>
  <si>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</si>
  <si>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</si>
  <si>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</si>
  <si>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</si>
  <si>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</si>
  <si>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</si>
  <si>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</si>
  <si>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</si>
  <si>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</si>
  <si>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</si>
  <si>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</si>
  <si>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</si>
  <si>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</si>
  <si>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</si>
  <si>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</si>
  <si>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</si>
  <si>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</si>
  <si>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</si>
  <si>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</si>
  <si>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</si>
  <si>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</si>
  <si>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</si>
  <si>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</si>
  <si>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</si>
  <si>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</si>
  <si>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</si>
  <si>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</si>
  <si>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</si>
  <si>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</si>
  <si>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</si>
  <si>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</si>
  <si>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</si>
  <si>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</si>
  <si>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</si>
  <si>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</si>
  <si>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</si>
  <si>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</si>
  <si>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</si>
  <si>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</si>
  <si>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</si>
  <si>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</si>
  <si>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</si>
  <si>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</si>
  <si>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</si>
  <si>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</si>
  <si>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</si>
  <si>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</si>
  <si>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</si>
  <si>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</si>
  <si>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</si>
  <si>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</si>
  <si>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</si>
  <si>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</si>
  <si>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</si>
  <si>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</si>
  <si>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</si>
  <si>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</si>
  <si>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</si>
  <si>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</si>
  <si>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</si>
  <si>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</si>
  <si>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</si>
  <si>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</si>
  <si>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</si>
  <si>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</si>
  <si>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</si>
  <si>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</si>
  <si>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</si>
  <si>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</si>
  <si>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</si>
  <si>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</si>
  <si>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</si>
  <si>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</si>
  <si>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</si>
  <si>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</si>
  <si>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</si>
  <si>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</si>
  <si>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</si>
  <si>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</si>
  <si>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</si>
  <si>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</si>
  <si>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</si>
  <si>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</si>
  <si>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</si>
  <si>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</si>
  <si>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</si>
  <si>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</si>
  <si>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</si>
  <si>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</si>
  <si>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</si>
  <si>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</si>
  <si>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</si>
  <si>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</si>
  <si>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</si>
  <si>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</si>
  <si>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</si>
  <si>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</si>
  <si>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</si>
  <si>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</si>
  <si>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</si>
  <si>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</si>
  <si>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</si>
  <si>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</si>
  <si>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</si>
  <si>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</si>
  <si>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</si>
  <si>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</si>
  <si>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</si>
  <si>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</si>
  <si>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</si>
  <si>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</si>
  <si>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</si>
  <si>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</si>
  <si>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</si>
  <si>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</si>
  <si>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</si>
  <si>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</si>
  <si>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</si>
  <si>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</si>
  <si>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</si>
  <si>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</si>
  <si>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</si>
  <si>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</si>
  <si>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</si>
  <si>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</si>
  <si>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</si>
  <si>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</si>
  <si>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</si>
  <si>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</si>
  <si>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</si>
  <si>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</si>
  <si>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</si>
  <si>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</si>
  <si>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</si>
  <si>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</si>
  <si>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</si>
  <si>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</si>
  <si>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</si>
  <si>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</si>
  <si>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</si>
  <si>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</si>
  <si>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</si>
  <si>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</si>
  <si>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</si>
  <si>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</si>
  <si>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</si>
  <si>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</si>
  <si>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</si>
  <si>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</si>
  <si>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</si>
  <si>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</si>
  <si>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</si>
  <si>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</si>
  <si>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</si>
  <si>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</si>
  <si>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</si>
  <si>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</si>
  <si>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</si>
  <si>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</si>
  <si>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</si>
  <si>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</si>
  <si>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</si>
  <si>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</si>
  <si>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</si>
  <si>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</si>
  <si>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</si>
  <si>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</si>
  <si>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</si>
  <si>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</si>
  <si>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</si>
  <si>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</si>
  <si>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</si>
  <si>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</si>
  <si>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</si>
  <si>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</si>
  <si>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</si>
  <si>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</si>
  <si>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</si>
  <si>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</si>
  <si>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</si>
  <si>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</si>
  <si>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</si>
  <si>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</si>
  <si>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</si>
  <si>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</si>
  <si>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</si>
  <si>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</si>
  <si>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</si>
  <si>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</si>
  <si>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</si>
  <si>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</si>
  <si>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</si>
  <si>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</si>
  <si>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</si>
  <si>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</si>
  <si>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</si>
  <si>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</si>
  <si>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</si>
  <si>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</si>
  <si>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</si>
  <si>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</si>
  <si>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</si>
  <si>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</si>
  <si>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</si>
  <si>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</si>
  <si>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</si>
  <si>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</si>
  <si>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</si>
  <si>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</si>
  <si>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</si>
  <si>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</si>
  <si>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</si>
  <si>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</si>
  <si>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</si>
  <si>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</si>
  <si>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</si>
  <si>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</si>
  <si>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</si>
  <si>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</si>
  <si>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</si>
  <si>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</si>
  <si>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</si>
  <si>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</si>
  <si>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</si>
  <si>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</si>
  <si>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</si>
  <si>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</si>
  <si>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</si>
  <si>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</si>
  <si>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</si>
  <si>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</si>
  <si>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</si>
  <si>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</si>
  <si>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</si>
  <si>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</si>
  <si>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</si>
  <si>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</si>
  <si>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</si>
  <si>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</si>
  <si>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</si>
  <si>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</si>
  <si>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</si>
  <si>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</si>
  <si>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</si>
  <si>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</si>
  <si>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</si>
  <si>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</si>
  <si>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</si>
  <si>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</si>
  <si>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</si>
  <si>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</si>
  <si>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</si>
  <si>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</si>
  <si>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</si>
  <si>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</si>
  <si>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</si>
  <si>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</si>
  <si>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</si>
  <si>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</si>
  <si>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</si>
  <si>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</si>
  <si>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</si>
  <si>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</si>
  <si>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</si>
  <si>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</si>
  <si>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</si>
  <si>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</si>
  <si>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</si>
  <si>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</si>
  <si>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</si>
  <si>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</si>
  <si>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</si>
  <si>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</si>
  <si>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</si>
  <si>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</si>
  <si>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</si>
  <si>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</si>
  <si>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</si>
  <si>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</si>
  <si>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</si>
  <si>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</si>
  <si>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</si>
  <si>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</si>
  <si>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</si>
  <si>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</si>
  <si>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</si>
  <si>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</si>
  <si>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</si>
  <si>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</si>
  <si>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</si>
  <si>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</si>
  <si>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</si>
  <si>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</si>
  <si>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</si>
  <si>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</si>
  <si>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</si>
  <si>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</si>
  <si>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</si>
  <si>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</si>
  <si>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</si>
  <si>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</si>
  <si>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</si>
  <si>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</si>
  <si>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</si>
  <si>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</si>
  <si>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</si>
  <si>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</si>
  <si>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</si>
  <si>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</si>
  <si>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</si>
  <si>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</si>
  <si>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</si>
  <si>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</si>
  <si>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</si>
  <si>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</si>
  <si>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</si>
  <si>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</si>
  <si>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</si>
  <si>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</si>
  <si>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</si>
  <si>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</si>
  <si>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</si>
  <si>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</si>
  <si>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</si>
  <si>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</si>
  <si>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</si>
  <si>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</si>
  <si>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</si>
  <si>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</si>
  <si>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</si>
  <si>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</si>
  <si>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</si>
  <si>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</si>
  <si>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</si>
  <si>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</si>
  <si>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</si>
  <si>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</si>
  <si>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</si>
  <si>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</si>
  <si>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</si>
  <si>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</si>
  <si>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</si>
  <si>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</si>
  <si>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</si>
  <si>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</si>
  <si>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</si>
  <si>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</si>
  <si>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</si>
  <si>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</si>
  <si>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</si>
  <si>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</si>
  <si>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</si>
  <si>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</si>
  <si>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</si>
  <si>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</si>
  <si>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</si>
  <si>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</si>
  <si>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</si>
  <si>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</si>
  <si>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</si>
  <si>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</si>
  <si>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</si>
  <si>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</si>
  <si>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</si>
  <si>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</si>
  <si>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</si>
  <si>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</si>
  <si>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</si>
  <si>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</si>
  <si>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</si>
  <si>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</si>
  <si>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</si>
  <si>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</si>
  <si>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</si>
  <si>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</si>
  <si>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</si>
  <si>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</si>
  <si>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</si>
  <si>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</si>
  <si>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</si>
  <si>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</si>
  <si>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</si>
  <si>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</si>
  <si>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</si>
  <si>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</si>
  <si>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</si>
  <si>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</si>
  <si>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</si>
  <si>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</si>
  <si>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</si>
  <si>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</si>
  <si>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</si>
  <si>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</si>
  <si>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</si>
  <si>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</si>
  <si>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</si>
  <si>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</si>
  <si>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</si>
  <si>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</si>
  <si>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</si>
  <si>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</si>
  <si>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</si>
  <si>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</si>
  <si>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</si>
  <si>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</si>
  <si>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</si>
  <si>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</si>
  <si>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</si>
  <si>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</si>
  <si>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</si>
  <si>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</si>
  <si>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</si>
  <si>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</si>
  <si>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</si>
  <si>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</si>
  <si>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</si>
  <si>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</si>
  <si>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</si>
  <si>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</si>
  <si>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</si>
  <si>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</si>
  <si>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</si>
  <si>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</si>
  <si>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</si>
  <si>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</si>
  <si>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</si>
  <si>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</si>
  <si>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</si>
  <si>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</si>
  <si>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</si>
  <si>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</si>
  <si>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</si>
  <si>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</si>
  <si>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</si>
  <si>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</si>
  <si>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</si>
  <si>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</si>
  <si>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</si>
  <si>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</si>
  <si>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</si>
  <si>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</si>
  <si>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</si>
  <si>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</si>
  <si>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</si>
  <si>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</si>
  <si>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</si>
  <si>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</si>
  <si>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</si>
  <si>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</si>
  <si>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</si>
  <si>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</si>
  <si>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</si>
  <si>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</si>
  <si>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</si>
  <si>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</si>
  <si>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</si>
  <si>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</si>
  <si>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</si>
  <si>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</si>
  <si>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</si>
  <si>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</si>
  <si>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</si>
  <si>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</si>
  <si>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</si>
  <si>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</si>
  <si>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</si>
  <si>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</si>
  <si>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</si>
  <si>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</si>
  <si>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</si>
  <si>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</si>
  <si>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</si>
  <si>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</si>
  <si>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</si>
  <si>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</si>
  <si>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</si>
  <si>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</si>
  <si>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</si>
  <si>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</si>
  <si>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</si>
  <si>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</si>
  <si>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</si>
  <si>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</si>
  <si>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</si>
  <si>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</si>
  <si>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</si>
  <si>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</si>
  <si>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</si>
  <si>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</si>
  <si>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</si>
  <si>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</si>
  <si>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</si>
  <si>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</si>
  <si>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</si>
  <si>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</si>
  <si>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</si>
  <si>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</si>
  <si>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</si>
  <si>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</si>
  <si>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</si>
  <si>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</si>
  <si>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</si>
  <si>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</si>
  <si>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</si>
  <si>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</si>
  <si>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</si>
  <si>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</si>
  <si>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</si>
  <si>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</si>
  <si>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</si>
  <si>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</si>
  <si>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</si>
  <si>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</si>
  <si>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</si>
  <si>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</si>
  <si>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</si>
  <si>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</si>
  <si>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</si>
  <si>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</si>
  <si>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</si>
  <si>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</si>
  <si>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</si>
  <si>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</si>
  <si>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</si>
  <si>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</si>
  <si>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</si>
  <si>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</si>
  <si>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</si>
  <si>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</si>
  <si>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</si>
  <si>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</si>
  <si>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</si>
  <si>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</si>
  <si>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</si>
  <si>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</si>
  <si>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</si>
  <si>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</si>
  <si>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</si>
  <si>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</si>
  <si>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</si>
  <si>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</si>
  <si>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</si>
  <si>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</si>
  <si>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</si>
  <si>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</si>
  <si>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</si>
  <si>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</si>
  <si>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</si>
  <si>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</si>
  <si>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</si>
  <si>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</si>
  <si>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</si>
  <si>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</si>
  <si>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</si>
  <si>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</si>
  <si>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</si>
  <si>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</si>
  <si>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</si>
  <si>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</si>
  <si>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</si>
  <si>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</si>
  <si>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</si>
  <si>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</si>
  <si>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</si>
  <si>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</si>
  <si>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</si>
  <si>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</si>
  <si>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</si>
  <si>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</si>
  <si>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</si>
  <si>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</si>
  <si>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</si>
  <si>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</si>
  <si>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</si>
  <si>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</si>
  <si>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</si>
  <si>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</si>
  <si>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</si>
  <si>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</si>
  <si>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</si>
  <si>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</si>
  <si>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</si>
  <si>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</si>
  <si>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</si>
  <si>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</si>
  <si>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</si>
  <si>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</si>
  <si>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</si>
  <si>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</si>
  <si>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</si>
  <si>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</si>
  <si>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</si>
  <si>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</si>
  <si>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</si>
  <si>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</si>
  <si>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</si>
  <si>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</si>
  <si>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</si>
  <si>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</si>
  <si>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</si>
  <si>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</si>
  <si>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</si>
  <si>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</si>
  <si>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</si>
  <si>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</si>
  <si>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</si>
  <si>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</si>
  <si>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</si>
  <si>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</si>
  <si>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</si>
  <si>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</si>
  <si>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</si>
  <si>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</si>
  <si>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</si>
  <si>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</si>
  <si>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</si>
  <si>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</si>
  <si>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</si>
  <si>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</si>
  <si>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</si>
  <si>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</si>
  <si>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</si>
  <si>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</si>
  <si>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</si>
  <si>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</si>
  <si>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</si>
  <si>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</si>
  <si>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</si>
  <si>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</si>
  <si>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</si>
  <si>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</si>
  <si>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</si>
  <si>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</si>
  <si>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</si>
  <si>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</si>
  <si>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</si>
  <si>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</si>
  <si>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</si>
  <si>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</si>
  <si>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</si>
  <si>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</si>
  <si>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</si>
  <si>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</si>
  <si>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</si>
  <si>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</si>
  <si>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</si>
  <si>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</si>
  <si>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</si>
  <si>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</si>
  <si>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</si>
  <si>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</si>
  <si>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</si>
  <si>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</si>
  <si>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</si>
  <si>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</si>
  <si>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</si>
  <si>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</si>
  <si>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</si>
  <si>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</si>
  <si>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</si>
  <si>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</si>
  <si>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</si>
  <si>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</si>
  <si>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</si>
  <si>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</si>
  <si>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</si>
  <si>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</si>
  <si>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</si>
  <si>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</si>
  <si>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</si>
  <si>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</si>
  <si>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</si>
  <si>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</si>
  <si>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</si>
  <si>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</si>
  <si>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</si>
  <si>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</si>
  <si>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</si>
  <si>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</si>
  <si>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</si>
  <si>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</si>
  <si>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</si>
  <si>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</si>
  <si>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</si>
  <si>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</si>
  <si>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</si>
  <si>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</si>
  <si>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</si>
  <si>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</si>
  <si>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</si>
  <si>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</si>
  <si>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</si>
  <si>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</si>
  <si>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</si>
  <si>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</si>
  <si>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</si>
  <si>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</si>
  <si>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</si>
  <si>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</si>
  <si>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</si>
  <si>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</si>
  <si>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</si>
  <si>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</si>
  <si>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</si>
  <si>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</si>
  <si>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</si>
  <si>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</si>
  <si>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</si>
  <si>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</si>
  <si>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</si>
  <si>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</si>
  <si>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</si>
  <si>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</si>
  <si>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</si>
  <si>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</si>
  <si>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</si>
  <si>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</si>
  <si>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</si>
  <si>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</si>
  <si>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</si>
  <si>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</si>
  <si>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</si>
  <si>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</si>
  <si>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</si>
  <si>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</si>
  <si>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</si>
  <si>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</si>
  <si>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</si>
  <si>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</si>
  <si>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</si>
  <si>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</si>
  <si>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</si>
  <si>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</si>
  <si>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</si>
  <si>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</si>
  <si>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</si>
  <si>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</si>
  <si>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</si>
  <si>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</si>
  <si>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</si>
  <si>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</si>
  <si>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</si>
  <si>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</si>
  <si>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</si>
  <si>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</si>
  <si>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</si>
  <si>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</si>
  <si>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</si>
  <si>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</si>
  <si>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</si>
  <si>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</si>
  <si>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</si>
  <si>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</si>
  <si>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</si>
  <si>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</si>
  <si>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</si>
  <si>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</si>
  <si>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</si>
  <si>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</si>
  <si>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</si>
  <si>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</si>
  <si>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</si>
  <si>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</si>
  <si>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</si>
  <si>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</si>
  <si>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</si>
  <si>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</si>
  <si>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</si>
  <si>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</si>
  <si>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</si>
  <si>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</si>
  <si>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</si>
  <si>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</si>
  <si>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</si>
  <si>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</si>
  <si>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</si>
  <si>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</si>
  <si>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</si>
  <si>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</si>
  <si>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</si>
  <si>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</si>
  <si>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</si>
  <si>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</si>
  <si>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</si>
  <si>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</si>
  <si>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</si>
  <si>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</si>
  <si>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</si>
  <si>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</si>
  <si>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</si>
  <si>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</si>
  <si>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</si>
  <si>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</si>
  <si>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</si>
  <si>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</si>
  <si>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</si>
  <si>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</si>
  <si>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</si>
  <si>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</si>
  <si>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</si>
  <si>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</si>
  <si>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</si>
  <si>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</si>
  <si>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</si>
  <si>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</si>
  <si>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</si>
  <si>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</si>
  <si>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</si>
  <si>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</si>
  <si>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</si>
  <si>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</si>
  <si>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</si>
  <si>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</si>
  <si>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</si>
  <si>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</si>
  <si>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</si>
  <si>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</si>
  <si>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</si>
  <si>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</si>
  <si>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</si>
  <si>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</si>
  <si>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</si>
  <si>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</si>
  <si>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</si>
  <si>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</si>
  <si>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</si>
  <si>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</si>
  <si>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</si>
  <si>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</si>
  <si>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</si>
  <si>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</si>
  <si>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</si>
  <si>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</si>
  <si>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</si>
  <si>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</si>
  <si>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</si>
  <si>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</si>
  <si>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</si>
  <si>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</si>
  <si>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</si>
  <si>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</si>
  <si>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</si>
  <si>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</si>
  <si>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</si>
  <si>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</si>
  <si>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</si>
  <si>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</si>
  <si>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</si>
  <si>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</si>
  <si>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</si>
  <si>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</si>
  <si>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</si>
  <si>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</si>
  <si>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</si>
  <si>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</si>
  <si>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</si>
  <si>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</si>
  <si>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</si>
  <si>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</si>
  <si>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</si>
  <si>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</si>
  <si>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</si>
  <si>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</si>
  <si>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</si>
  <si>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</si>
  <si>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</si>
  <si>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</si>
  <si>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</si>
  <si>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</si>
  <si>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</si>
  <si>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</si>
  <si>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</si>
  <si>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</si>
  <si>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</si>
  <si>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</si>
  <si>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</si>
  <si>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</si>
  <si>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</si>
  <si>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</si>
  <si>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</si>
  <si>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</si>
  <si>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</si>
  <si>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</si>
  <si>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</si>
  <si>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</si>
  <si>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</si>
  <si>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</si>
  <si>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</si>
  <si>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</si>
  <si>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</si>
  <si>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</si>
  <si>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</si>
  <si>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</si>
  <si>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</si>
  <si>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</si>
  <si>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</si>
  <si>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</si>
  <si>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</si>
  <si>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</si>
  <si>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</si>
  <si>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</si>
  <si>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</si>
  <si>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</si>
  <si>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</si>
  <si>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</si>
  <si>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</si>
  <si>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</si>
  <si>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</si>
  <si>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</si>
  <si>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</si>
  <si>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</si>
  <si>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</si>
  <si>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</si>
  <si>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</si>
  <si>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</si>
  <si>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</si>
  <si>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</si>
  <si>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</si>
  <si>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</si>
  <si>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</si>
  <si>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</si>
  <si>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</si>
  <si>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</si>
  <si>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</si>
  <si>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</si>
  <si>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</si>
  <si>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</si>
  <si>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</si>
  <si>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</si>
  <si>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</si>
  <si>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</si>
  <si>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</si>
  <si>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</si>
  <si>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</si>
  <si>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</si>
  <si>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</si>
  <si>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</si>
  <si>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</si>
  <si>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</si>
  <si>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</si>
  <si>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</si>
  <si>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</si>
  <si>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</si>
  <si>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</si>
  <si>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</si>
  <si>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</si>
  <si>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</si>
  <si>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</si>
  <si>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</si>
  <si>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</si>
  <si>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</si>
  <si>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</si>
  <si>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</si>
  <si>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</si>
  <si>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</si>
  <si>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</si>
  <si>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</si>
  <si>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</si>
  <si>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</si>
  <si>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</si>
  <si>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</si>
  <si>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</si>
  <si>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</si>
  <si>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</si>
  <si>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</si>
  <si>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</si>
  <si>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</si>
  <si>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</si>
  <si>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</si>
  <si>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</si>
  <si>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</si>
  <si>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</si>
  <si>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</si>
  <si>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</si>
  <si>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</si>
  <si>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</si>
  <si>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</si>
  <si>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</si>
  <si>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</si>
  <si>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</si>
  <si>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</si>
  <si>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</si>
  <si>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</si>
  <si>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</si>
  <si>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</si>
  <si>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</si>
  <si>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</si>
  <si>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</si>
  <si>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</si>
  <si>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</si>
  <si>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</si>
  <si>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</si>
  <si>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</si>
  <si>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</si>
  <si>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</si>
  <si>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</si>
  <si>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</si>
  <si>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</si>
  <si>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</si>
  <si>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</si>
  <si>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</si>
  <si>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</si>
  <si>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</si>
  <si>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</si>
  <si>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</si>
  <si>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</si>
  <si>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</si>
  <si>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</si>
  <si>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</si>
  <si>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</si>
  <si>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</si>
  <si>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</si>
  <si>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</si>
  <si>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</si>
  <si>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</si>
  <si>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</si>
  <si>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</si>
  <si>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</si>
  <si>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</si>
  <si>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</si>
  <si>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</si>
  <si>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</si>
  <si>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</si>
  <si>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</si>
  <si>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</si>
  <si>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</si>
  <si>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</si>
  <si>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</si>
  <si>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</si>
  <si>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</si>
  <si>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</si>
  <si>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</si>
  <si>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</si>
  <si>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</si>
  <si>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</si>
  <si>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</si>
  <si>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</si>
  <si>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</si>
  <si>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</si>
  <si>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</si>
  <si>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</si>
  <si>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</si>
  <si>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</si>
  <si>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</si>
  <si>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</si>
  <si>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</si>
  <si>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</si>
  <si>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</si>
  <si>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</si>
  <si>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</si>
  <si>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</si>
  <si>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</si>
  <si>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</si>
  <si>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</si>
  <si>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</si>
  <si>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</si>
  <si>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</si>
  <si>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</si>
  <si>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</si>
  <si>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</si>
  <si>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</si>
  <si>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</si>
  <si>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</si>
  <si>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</si>
  <si>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</si>
  <si>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</si>
  <si>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</si>
  <si>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</si>
  <si>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</si>
  <si>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</si>
  <si>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</si>
  <si>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</si>
  <si>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</si>
  <si>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</si>
  <si>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</si>
  <si>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</si>
  <si>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</si>
  <si>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</si>
  <si>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</si>
  <si>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</si>
  <si>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</si>
  <si>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</si>
  <si>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</si>
  <si>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</si>
  <si>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</si>
  <si>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</si>
  <si>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</si>
  <si>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</si>
  <si>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</si>
  <si>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</si>
  <si>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</si>
  <si>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</si>
  <si>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</si>
  <si>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</si>
  <si>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</si>
  <si>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</si>
  <si>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</si>
  <si>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</si>
  <si>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</si>
  <si>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</si>
  <si>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</si>
  <si>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</si>
  <si>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</si>
  <si>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</si>
  <si>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</si>
  <si>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</si>
  <si>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</si>
  <si>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</si>
  <si>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</si>
  <si>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</si>
  <si>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</si>
  <si>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</si>
  <si>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</si>
  <si>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</si>
  <si>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</si>
  <si>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</si>
  <si>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</si>
  <si>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</si>
  <si>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</si>
  <si>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</si>
  <si>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</si>
  <si>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</si>
  <si>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</si>
  <si>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</si>
  <si>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</si>
  <si>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</si>
  <si>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</si>
  <si>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</si>
  <si>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</si>
  <si>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</si>
  <si>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</si>
  <si>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</si>
  <si>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</si>
  <si>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</si>
  <si>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</si>
  <si>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</si>
  <si>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</si>
  <si>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</si>
  <si>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</si>
  <si>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</si>
  <si>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</si>
  <si>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</si>
  <si>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</si>
  <si>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</si>
  <si>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</si>
  <si>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</si>
  <si>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</si>
  <si>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</si>
  <si>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</si>
  <si>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</si>
  <si>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</si>
  <si>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</si>
  <si>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</si>
  <si>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</si>
  <si>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</si>
  <si>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</si>
  <si>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</si>
  <si>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</si>
  <si>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</si>
  <si>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</si>
  <si>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</si>
  <si>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</si>
  <si>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</si>
  <si>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</si>
  <si>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</si>
  <si>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</si>
  <si>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</si>
  <si>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</si>
  <si>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</si>
  <si>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</si>
  <si>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</si>
  <si>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</si>
  <si>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</si>
  <si>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</si>
  <si>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</si>
  <si>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</si>
  <si>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</si>
  <si>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</si>
  <si>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</si>
  <si>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</si>
  <si>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</si>
  <si>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</si>
  <si>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</si>
  <si>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</si>
  <si>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</si>
  <si>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</si>
  <si>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</si>
  <si>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</si>
  <si>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</si>
  <si>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</si>
  <si>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</si>
  <si>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</si>
  <si>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</si>
  <si>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</si>
  <si>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</si>
  <si>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</si>
  <si>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</si>
  <si>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</si>
  <si>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</si>
  <si>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</si>
  <si>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</si>
  <si>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</si>
  <si>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</si>
  <si>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</si>
  <si>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</si>
  <si>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</si>
  <si>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</si>
  <si>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</si>
  <si>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</si>
  <si>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</si>
  <si>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</si>
  <si>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</si>
  <si>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</si>
  <si>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</si>
  <si>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</si>
  <si>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</si>
  <si>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</si>
  <si>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</si>
  <si>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</si>
  <si>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</si>
  <si>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</si>
  <si>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</si>
  <si>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</si>
  <si>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</si>
  <si>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</si>
  <si>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</si>
  <si>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</si>
  <si>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</si>
  <si>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</si>
  <si>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</si>
  <si>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</si>
  <si>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</si>
  <si>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</si>
  <si>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</si>
  <si>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</si>
  <si>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</si>
  <si>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</si>
  <si>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</si>
  <si>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</si>
  <si>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</si>
  <si>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</si>
  <si>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</si>
  <si>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</si>
  <si>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</si>
  <si>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</si>
  <si>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</si>
  <si>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</si>
  <si>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</si>
  <si>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</si>
  <si>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</si>
  <si>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</si>
  <si>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</si>
  <si>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</si>
  <si>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</si>
  <si>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</si>
  <si>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</si>
  <si>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</si>
  <si>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</si>
  <si>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</si>
  <si>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</si>
  <si>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</si>
  <si>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</si>
  <si>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</si>
  <si>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</si>
  <si>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</si>
  <si>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</si>
  <si>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</si>
  <si>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</si>
  <si>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</si>
  <si>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</si>
  <si>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</si>
  <si>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</si>
  <si>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</si>
  <si>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</si>
  <si>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</si>
  <si>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</si>
  <si>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</si>
  <si>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</si>
  <si>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</si>
  <si>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</si>
  <si>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</si>
  <si>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</si>
  <si>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</si>
  <si>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</si>
  <si>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</si>
  <si>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</si>
  <si>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</si>
  <si>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</si>
  <si>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</si>
  <si>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</si>
  <si>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</si>
  <si>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</si>
  <si>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</si>
  <si>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</si>
  <si>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</si>
  <si>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</si>
  <si>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</si>
  <si>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</si>
  <si>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</si>
  <si>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</si>
  <si>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</si>
  <si>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</si>
  <si>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</si>
  <si>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</si>
  <si>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</si>
  <si>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</si>
  <si>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</si>
  <si>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</si>
  <si>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</si>
  <si>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</si>
  <si>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</si>
  <si>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</si>
  <si>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</si>
  <si>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</si>
  <si>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</si>
  <si>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</si>
  <si>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</si>
  <si>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</si>
  <si>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</si>
  <si>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</si>
  <si>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</si>
  <si>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</si>
  <si>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</si>
  <si>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</si>
  <si>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</si>
  <si>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</si>
  <si>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</si>
  <si>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</si>
  <si>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</si>
  <si>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</si>
  <si>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</si>
  <si>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</si>
  <si>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</si>
  <si>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</si>
  <si>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</si>
  <si>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</si>
  <si>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</si>
  <si>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</si>
  <si>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</si>
  <si>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</si>
  <si>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</si>
  <si>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</si>
  <si>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</si>
  <si>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</si>
  <si>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</si>
  <si>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</si>
  <si>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</si>
  <si>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</si>
  <si>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</si>
  <si>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</si>
  <si>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</si>
  <si>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</si>
  <si>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</si>
  <si>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</si>
  <si>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</si>
  <si>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</si>
  <si>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</si>
  <si>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</si>
  <si>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</si>
  <si>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</si>
  <si>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</si>
  <si>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</si>
  <si>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</si>
  <si>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</si>
  <si>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</si>
  <si>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</si>
  <si>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</si>
  <si>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</si>
  <si>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</si>
  <si>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</si>
  <si>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</si>
  <si>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</si>
  <si>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</si>
  <si>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</si>
  <si>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</si>
  <si>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</si>
  <si>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</si>
  <si>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</si>
  <si>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</si>
  <si>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</si>
  <si>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</si>
  <si>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</si>
  <si>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</si>
  <si>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</si>
  <si>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</si>
  <si>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</si>
  <si>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</si>
  <si>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</si>
  <si>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</si>
  <si>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</si>
  <si>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</si>
  <si>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</si>
  <si>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</si>
  <si>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</si>
  <si>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</si>
  <si>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</si>
  <si>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</si>
  <si>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</si>
  <si>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</si>
  <si>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</si>
  <si>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</si>
  <si>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</si>
  <si>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</si>
  <si>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</si>
  <si>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</si>
  <si>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</si>
  <si>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</si>
  <si>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</si>
  <si>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</si>
  <si>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</si>
  <si>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</si>
  <si>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</si>
  <si>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</si>
  <si>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</si>
  <si>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</si>
  <si>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</si>
  <si>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</si>
  <si>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</si>
  <si>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</si>
  <si>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</si>
  <si>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</si>
  <si>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</si>
  <si>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</si>
  <si>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</si>
  <si>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</si>
  <si>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</si>
  <si>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</si>
  <si>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</si>
  <si>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</si>
  <si>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</si>
  <si>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</si>
  <si>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</si>
  <si>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</si>
  <si>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</si>
  <si>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</si>
  <si>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</si>
  <si>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</si>
  <si>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</si>
  <si>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</si>
  <si>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</si>
  <si>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</si>
  <si>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</si>
  <si>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</si>
  <si>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</si>
  <si>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</si>
  <si>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</si>
  <si>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</si>
  <si>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</si>
  <si>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</si>
  <si>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</si>
  <si>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</si>
  <si>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</si>
  <si>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</si>
  <si>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</si>
  <si>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</si>
  <si>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</si>
  <si>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</si>
  <si>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</si>
  <si>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</si>
  <si>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</si>
  <si>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</si>
  <si>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</si>
  <si>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</si>
  <si>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</si>
  <si>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</si>
  <si>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</si>
  <si>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</si>
  <si>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</si>
  <si>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</si>
  <si>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</si>
  <si>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</si>
  <si>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</si>
  <si>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</si>
  <si>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</si>
  <si>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</si>
  <si>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</si>
  <si>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</si>
  <si>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</si>
  <si>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</si>
  <si>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</si>
  <si>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</si>
  <si>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</si>
  <si>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</si>
  <si>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</si>
  <si>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</si>
  <si>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</si>
  <si>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</si>
  <si>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</si>
  <si>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</si>
  <si>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</si>
  <si>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</si>
  <si>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</si>
  <si>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</si>
  <si>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</si>
  <si>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</si>
  <si>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</si>
  <si>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</si>
  <si>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</si>
  <si>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</si>
  <si>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</si>
  <si>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</si>
  <si>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</si>
  <si>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</si>
  <si>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</si>
  <si>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</si>
  <si>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</si>
  <si>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</si>
  <si>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</si>
  <si>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</si>
  <si>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</si>
  <si>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</si>
  <si>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</si>
  <si>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</si>
  <si>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</si>
  <si>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</si>
  <si>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</si>
  <si>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</si>
  <si>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</si>
  <si>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</si>
  <si>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</si>
  <si>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</si>
  <si>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</si>
  <si>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</si>
  <si>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</si>
  <si>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</si>
  <si>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</si>
  <si>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</si>
  <si>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</si>
  <si>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</si>
  <si>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</si>
  <si>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</si>
  <si>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</si>
  <si>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</si>
  <si>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</si>
  <si>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</si>
  <si>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</si>
  <si>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</si>
  <si>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</si>
  <si>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</si>
  <si>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</si>
  <si>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</si>
  <si>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</si>
  <si>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</si>
  <si>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</si>
  <si>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</si>
  <si>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</si>
  <si>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</si>
  <si>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</si>
  <si>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</si>
  <si>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</si>
  <si>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</si>
  <si>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</si>
  <si>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</si>
  <si>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</si>
  <si>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</si>
  <si>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</si>
  <si>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</si>
  <si>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</si>
  <si>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</si>
  <si>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</si>
  <si>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</si>
  <si>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</si>
  <si>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</si>
  <si>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</si>
  <si>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</si>
  <si>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</si>
  <si>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</si>
  <si>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</si>
  <si>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</si>
  <si>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</si>
  <si>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</si>
  <si>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</si>
  <si>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</si>
  <si>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</si>
  <si>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</si>
  <si>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</si>
  <si>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</si>
  <si>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</si>
  <si>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</si>
  <si>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</si>
  <si>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</si>
  <si>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</si>
  <si>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</si>
  <si>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</si>
  <si>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</si>
  <si>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</si>
  <si>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</si>
  <si>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</si>
  <si>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</si>
  <si>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</si>
  <si>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</si>
  <si>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</si>
  <si>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</si>
  <si>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</si>
  <si>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</si>
  <si>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</si>
  <si>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</si>
  <si>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</si>
  <si>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</si>
  <si>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</si>
  <si>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</si>
  <si>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</si>
  <si>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</si>
  <si>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</si>
  <si>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</si>
  <si>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</si>
  <si>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</si>
  <si>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</si>
  <si>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</si>
  <si>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</si>
  <si>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</si>
  <si>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</si>
  <si>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</si>
  <si>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</si>
  <si>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</si>
  <si>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</si>
  <si>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</si>
  <si>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</si>
  <si>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</si>
  <si>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</si>
  <si>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</si>
  <si>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</si>
  <si>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</si>
  <si>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</si>
  <si>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</si>
  <si>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</si>
  <si>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</si>
  <si>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</si>
  <si>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</si>
  <si>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</si>
  <si>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</si>
  <si>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</si>
  <si>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</si>
  <si>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</si>
  <si>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</si>
  <si>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</si>
  <si>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</si>
  <si>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</si>
  <si>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</si>
  <si>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</si>
  <si>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</si>
  <si>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</si>
  <si>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</si>
  <si>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</si>
  <si>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</si>
  <si>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</si>
  <si>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</si>
  <si>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</si>
  <si>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</si>
  <si>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</si>
  <si>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</si>
  <si>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</si>
  <si>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</si>
  <si>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</si>
  <si>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</si>
  <si>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</si>
  <si>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</si>
  <si>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</si>
  <si>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</si>
  <si>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</si>
  <si>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</si>
  <si>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</si>
  <si>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</si>
  <si>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</si>
  <si>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</si>
  <si>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</si>
  <si>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</si>
  <si>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</si>
  <si>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</si>
  <si>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</si>
  <si>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</si>
  <si>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</si>
  <si>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</si>
  <si>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</si>
  <si>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</si>
  <si>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</si>
  <si>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</si>
  <si>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</si>
  <si>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</si>
  <si>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</si>
  <si>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</si>
  <si>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</si>
  <si>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</si>
  <si>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</si>
  <si>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</si>
  <si>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</si>
  <si>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</si>
  <si>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</si>
  <si>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</si>
  <si>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</si>
  <si>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</si>
  <si>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</si>
  <si>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</si>
  <si>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</si>
  <si>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</si>
  <si>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</si>
  <si>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</si>
  <si>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</si>
  <si>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</si>
  <si>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</si>
  <si>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</si>
  <si>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</si>
  <si>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</si>
  <si>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</si>
  <si>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</si>
  <si>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</si>
  <si>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</si>
  <si>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</si>
  <si>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</si>
  <si>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</si>
  <si>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</si>
  <si>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</si>
  <si>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</si>
  <si>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</si>
  <si>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</si>
  <si>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</si>
  <si>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</si>
  <si>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</si>
  <si>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</si>
  <si>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</si>
  <si>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</si>
  <si>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</si>
  <si>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</si>
  <si>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</si>
  <si>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</si>
  <si>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</si>
  <si>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</si>
  <si>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</si>
  <si>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</si>
  <si>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</si>
  <si>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</si>
  <si>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</si>
  <si>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</si>
  <si>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</si>
  <si>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</si>
  <si>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</si>
  <si>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</si>
  <si>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</si>
  <si>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</si>
  <si>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</si>
  <si>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</si>
  <si>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</si>
  <si>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</si>
  <si>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</si>
  <si>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</si>
  <si>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</si>
  <si>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</si>
  <si>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</si>
  <si>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</si>
  <si>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</si>
  <si>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</si>
  <si>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</si>
  <si>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</si>
  <si>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</si>
  <si>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</si>
  <si>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</si>
  <si>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</si>
  <si>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</si>
  <si>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</si>
  <si>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</si>
  <si>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</si>
  <si>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</si>
  <si>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</si>
  <si>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</si>
  <si>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</si>
  <si>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</si>
  <si>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</si>
  <si>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</si>
  <si>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</si>
  <si>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</si>
  <si>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</si>
  <si>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</si>
  <si>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</si>
  <si>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</si>
  <si>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</si>
  <si>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</si>
  <si>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</si>
  <si>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</si>
  <si>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</si>
  <si>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</si>
  <si>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</si>
  <si>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</si>
  <si>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</si>
  <si>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</si>
  <si>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</si>
  <si>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</si>
  <si>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</si>
  <si>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</si>
  <si>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</si>
  <si>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</si>
  <si>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</si>
  <si>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</si>
  <si>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</si>
  <si>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</si>
  <si>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</si>
  <si>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</si>
  <si>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</si>
  <si>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</si>
  <si>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</si>
  <si>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</si>
  <si>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</si>
  <si>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</si>
  <si>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</si>
  <si>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</si>
  <si>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</si>
  <si>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</si>
  <si>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</si>
  <si>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</si>
  <si>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</si>
  <si>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</si>
  <si>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</si>
  <si>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</si>
  <si>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</si>
  <si>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</si>
  <si>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</si>
  <si>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</si>
  <si>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</si>
  <si>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</si>
  <si>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</si>
  <si>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</si>
  <si>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</si>
  <si>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</si>
  <si>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</si>
  <si>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</si>
  <si>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</si>
  <si>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</si>
  <si>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</si>
  <si>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</si>
  <si>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</si>
  <si>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</si>
  <si>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</si>
  <si>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</si>
  <si>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</si>
  <si>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</si>
  <si>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</si>
  <si>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</si>
  <si>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</si>
  <si>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</si>
  <si>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</si>
  <si>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</si>
  <si>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</si>
  <si>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</si>
  <si>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</si>
  <si>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</si>
  <si>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</si>
  <si>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</si>
  <si>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</si>
  <si>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</si>
  <si>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</si>
  <si>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</si>
  <si>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</si>
  <si>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</si>
  <si>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</si>
  <si>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</si>
  <si>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</si>
  <si>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</si>
  <si>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</si>
  <si>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</si>
  <si>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</si>
  <si>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</si>
  <si>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</si>
  <si>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</si>
  <si>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</si>
  <si>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</si>
  <si>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</si>
  <si>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</si>
  <si>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</si>
  <si>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</si>
  <si>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</si>
  <si>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</si>
  <si>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</si>
  <si>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</si>
  <si>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</si>
  <si>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</si>
  <si>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</si>
  <si>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</si>
  <si>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</si>
  <si>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</si>
  <si>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</si>
  <si>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</si>
  <si>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</si>
  <si>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</si>
  <si>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</si>
  <si>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</si>
  <si>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</si>
  <si>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</si>
  <si>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</si>
  <si>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</si>
  <si>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</si>
  <si>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</si>
  <si>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</si>
  <si>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</si>
  <si>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</si>
  <si>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</si>
  <si>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</si>
  <si>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</si>
  <si>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</si>
  <si>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</si>
  <si>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</si>
  <si>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</si>
  <si>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</si>
  <si>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</si>
  <si>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</si>
  <si>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</si>
  <si>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</si>
  <si>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</si>
  <si>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</si>
  <si>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</si>
  <si>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</si>
  <si>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</si>
  <si>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</si>
  <si>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</si>
  <si>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</si>
  <si>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</si>
  <si>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</si>
  <si>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</si>
  <si>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</si>
  <si>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</si>
  <si>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</si>
  <si>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</si>
  <si>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</si>
  <si>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</si>
  <si>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</si>
  <si>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</si>
  <si>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</si>
  <si>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</si>
  <si>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</si>
  <si>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</si>
  <si>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</si>
  <si>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</si>
  <si>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</si>
  <si>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</si>
  <si>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</si>
  <si>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</si>
  <si>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</si>
  <si>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</si>
  <si>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</si>
  <si>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</si>
  <si>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</si>
  <si>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</si>
  <si>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</si>
  <si>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</si>
  <si>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</si>
  <si>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</si>
  <si>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</si>
  <si>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</si>
  <si>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</si>
  <si>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</si>
  <si>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</si>
  <si>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</si>
  <si>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</si>
  <si>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</si>
  <si>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</si>
  <si>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</si>
  <si>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</si>
  <si>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</si>
  <si>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</si>
  <si>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</si>
  <si>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</si>
  <si>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</si>
  <si>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</si>
  <si>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</si>
  <si>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</si>
  <si>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</si>
  <si>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</si>
  <si>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</si>
  <si>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</si>
  <si>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</si>
  <si>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</si>
  <si>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</si>
  <si>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</si>
  <si>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</si>
  <si>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</si>
  <si>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</si>
  <si>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</si>
  <si>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</si>
  <si>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</si>
  <si>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</si>
  <si>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</si>
  <si>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</si>
  <si>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</si>
  <si>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</si>
  <si>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</si>
  <si>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</si>
  <si>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</si>
  <si>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</si>
  <si>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</si>
  <si>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</si>
  <si>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</si>
  <si>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</si>
  <si>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</si>
  <si>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</si>
  <si>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</si>
  <si>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</si>
  <si>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</si>
  <si>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</si>
  <si>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</si>
  <si>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</si>
  <si>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</si>
  <si>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</si>
  <si>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</si>
  <si>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</si>
  <si>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</si>
  <si>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</si>
  <si>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</si>
  <si>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</si>
  <si>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</si>
  <si>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</si>
  <si>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</si>
  <si>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</si>
  <si>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</si>
  <si>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</si>
  <si>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</si>
  <si>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</si>
  <si>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</si>
  <si>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</si>
  <si>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</si>
  <si>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</si>
  <si>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</si>
  <si>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</si>
  <si>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</si>
  <si>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</si>
  <si>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</si>
  <si>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</si>
  <si>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</si>
  <si>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</si>
  <si>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</si>
  <si>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</si>
  <si>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</si>
  <si>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</si>
  <si>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</si>
  <si>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</si>
  <si>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</si>
  <si>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</si>
  <si>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</si>
  <si>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</si>
  <si>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</si>
  <si>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</si>
  <si>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</si>
  <si>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</si>
  <si>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</si>
  <si>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</si>
  <si>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</si>
  <si>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</si>
  <si>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</si>
  <si>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</si>
  <si>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</si>
  <si>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</si>
  <si>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</si>
  <si>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</si>
  <si>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</si>
  <si>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</si>
  <si>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</si>
  <si>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</si>
  <si>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</si>
  <si>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</si>
  <si>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</si>
  <si>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</si>
  <si>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</si>
  <si>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</si>
  <si>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</si>
  <si>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</si>
  <si>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</si>
  <si>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</si>
  <si>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</si>
  <si>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</si>
  <si>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</si>
  <si>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</si>
  <si>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</si>
  <si>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</si>
  <si>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</si>
  <si>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</si>
  <si>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</si>
  <si>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</si>
  <si>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</si>
  <si>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</si>
  <si>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</si>
  <si>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</si>
  <si>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</si>
  <si>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</si>
  <si>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</si>
  <si>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</si>
  <si>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</si>
  <si>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</si>
  <si>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</si>
  <si>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</si>
  <si>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</si>
  <si>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</si>
  <si>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</si>
  <si>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</si>
  <si>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</si>
  <si>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</si>
  <si>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</si>
  <si>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</si>
  <si>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</si>
  <si>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</si>
  <si>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</si>
  <si>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</si>
  <si>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</si>
  <si>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</si>
  <si>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</si>
  <si>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</si>
  <si>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</si>
  <si>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</si>
  <si>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</si>
  <si>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</si>
  <si>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</si>
  <si>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</si>
  <si>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</si>
  <si>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</si>
  <si>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</si>
  <si>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</si>
  <si>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</si>
  <si>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</si>
  <si>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</si>
  <si>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</si>
  <si>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</si>
  <si>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</si>
  <si>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</si>
  <si>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</si>
  <si>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</si>
  <si>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</si>
  <si>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</si>
  <si>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</si>
  <si>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</si>
  <si>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</si>
  <si>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</si>
  <si>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</si>
  <si>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</si>
  <si>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</si>
  <si>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</si>
  <si>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</si>
  <si>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</si>
  <si>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</si>
  <si>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</si>
  <si>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</si>
  <si>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</si>
  <si>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</si>
  <si>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</si>
  <si>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</si>
  <si>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</si>
  <si>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</si>
  <si>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</si>
  <si>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</si>
  <si>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</si>
  <si>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</si>
  <si>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</si>
  <si>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</si>
  <si>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</si>
  <si>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</si>
  <si>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</si>
  <si>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</si>
  <si>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</si>
  <si>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</si>
  <si>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</si>
  <si>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</si>
  <si>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</si>
  <si>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</si>
  <si>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</si>
  <si>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</si>
  <si>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</si>
  <si>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</si>
  <si>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</si>
  <si>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</si>
  <si>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</si>
  <si>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</si>
  <si>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</si>
  <si>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</si>
  <si>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</si>
  <si>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</si>
  <si>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</si>
  <si>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</si>
  <si>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</si>
  <si>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</si>
  <si>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</si>
  <si>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</si>
  <si>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</si>
  <si>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</si>
  <si>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</si>
  <si>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</si>
  <si>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</si>
  <si>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</si>
  <si>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</si>
  <si>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</si>
  <si>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</si>
  <si>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</si>
  <si>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</si>
  <si>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</si>
  <si>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</si>
  <si>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</si>
  <si>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</si>
  <si>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</si>
  <si>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</si>
  <si>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</si>
  <si>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</si>
  <si>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</si>
  <si>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</si>
  <si>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</si>
  <si>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</si>
  <si>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</si>
  <si>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</si>
  <si>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</si>
  <si>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</si>
  <si>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</si>
  <si>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</si>
  <si>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</si>
  <si>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</si>
  <si>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</si>
  <si>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</si>
  <si>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</si>
  <si>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</si>
  <si>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</si>
  <si>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</si>
  <si>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</si>
  <si>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</si>
  <si>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</si>
  <si>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</si>
  <si>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</si>
  <si>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</si>
  <si>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</si>
  <si>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</si>
  <si>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</si>
  <si>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</si>
  <si>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</si>
  <si>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</si>
  <si>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</si>
  <si>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</si>
  <si>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</si>
  <si>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</si>
  <si>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</si>
  <si>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</si>
  <si>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</si>
  <si>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</si>
  <si>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</si>
  <si>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</si>
  <si>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</si>
  <si>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</si>
  <si>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</si>
  <si>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</si>
  <si>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</si>
  <si>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</si>
  <si>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</si>
  <si>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</si>
  <si>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</si>
  <si>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</si>
  <si>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</si>
  <si>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</si>
  <si>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</si>
  <si>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</si>
  <si>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</si>
  <si>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</si>
  <si>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</si>
  <si>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</si>
  <si>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</si>
  <si>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</si>
  <si>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</si>
  <si>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</si>
  <si>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</si>
  <si>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</si>
  <si>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</si>
  <si>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</si>
  <si>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</si>
  <si>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</si>
  <si>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</si>
  <si>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</si>
  <si>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</si>
  <si>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</si>
  <si>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</si>
  <si>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</si>
  <si>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</si>
  <si>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</si>
  <si>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</si>
  <si>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</si>
  <si>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</si>
  <si>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</si>
  <si>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</si>
  <si>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</si>
  <si>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</si>
  <si>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</si>
  <si>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</si>
  <si>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</si>
  <si>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</si>
  <si>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</si>
  <si>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</si>
  <si>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</si>
  <si>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</si>
  <si>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</si>
  <si>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</si>
  <si>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</si>
  <si>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</si>
  <si>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</si>
  <si>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</si>
  <si>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</si>
  <si>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</si>
  <si>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</si>
  <si>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</si>
  <si>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</si>
  <si>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</si>
  <si>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</si>
  <si>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</si>
  <si>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</si>
  <si>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</si>
  <si>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</si>
  <si>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</si>
  <si>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</si>
  <si>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</si>
  <si>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</si>
  <si>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</si>
  <si>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</si>
  <si>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</si>
  <si>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</si>
  <si>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</si>
  <si>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</si>
  <si>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</si>
  <si>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</si>
  <si>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</si>
  <si>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</si>
  <si>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</si>
  <si>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</si>
  <si>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</si>
  <si>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</si>
  <si>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</si>
  <si>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</si>
  <si>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</si>
  <si>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</si>
  <si>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</si>
  <si>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</si>
  <si>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</si>
  <si>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</si>
  <si>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</si>
  <si>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</si>
  <si>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</si>
  <si>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</si>
  <si>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</si>
  <si>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</si>
  <si>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</si>
  <si>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</si>
  <si>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</si>
  <si>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</si>
  <si>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</si>
  <si>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</si>
  <si>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</si>
  <si>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</si>
  <si>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</si>
  <si>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</si>
  <si>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</si>
  <si>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</si>
  <si>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</si>
  <si>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</si>
  <si>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</si>
  <si>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</si>
  <si>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</si>
  <si>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</si>
  <si>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</si>
  <si>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</si>
  <si>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</si>
  <si>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</si>
  <si>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</si>
  <si>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</si>
  <si>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</si>
  <si>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</si>
  <si>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</si>
  <si>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</si>
  <si>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</si>
  <si>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</si>
  <si>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</si>
  <si>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</si>
  <si>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</si>
  <si>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</si>
  <si>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</si>
  <si>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</si>
  <si>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</si>
  <si>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</si>
  <si>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</si>
  <si>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</si>
  <si>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</si>
  <si>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</si>
  <si>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</si>
  <si>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</si>
  <si>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</si>
  <si>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</si>
  <si>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</si>
  <si>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</si>
  <si>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</si>
  <si>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</si>
  <si>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</si>
  <si>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</si>
  <si>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</si>
  <si>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</si>
  <si>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</si>
  <si>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</si>
  <si>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</si>
  <si>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</si>
  <si>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</si>
  <si>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</si>
  <si>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</si>
  <si>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</si>
  <si>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</si>
  <si>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</si>
  <si>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</si>
  <si>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</si>
  <si>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</si>
  <si>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</si>
  <si>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</si>
  <si>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</si>
  <si>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</si>
  <si>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</si>
  <si>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</si>
  <si>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</si>
  <si>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</si>
  <si>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</si>
  <si>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</si>
  <si>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</si>
  <si>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</si>
  <si>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</si>
  <si>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</si>
  <si>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</si>
  <si>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</si>
  <si>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</si>
  <si>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</si>
  <si>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</si>
  <si>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</si>
  <si>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</si>
  <si>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</si>
  <si>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</si>
  <si>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</si>
  <si>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</si>
  <si>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</si>
  <si>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</si>
  <si>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</si>
  <si>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</si>
  <si>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</si>
  <si>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</si>
  <si>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</si>
  <si>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</si>
  <si>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</si>
  <si>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</si>
  <si>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</si>
  <si>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</si>
  <si>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</si>
  <si>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</si>
  <si>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</si>
  <si>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</si>
  <si>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</si>
  <si>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</si>
  <si>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</si>
  <si>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</si>
  <si>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</si>
  <si>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</si>
  <si>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</si>
  <si>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</si>
  <si>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</si>
  <si>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</si>
  <si>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</si>
  <si>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</si>
  <si>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</si>
  <si>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</si>
  <si>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</si>
  <si>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</si>
  <si>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</si>
  <si>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</si>
  <si>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</si>
  <si>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</si>
  <si>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</si>
  <si>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</si>
  <si>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</si>
  <si>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</si>
  <si>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</si>
  <si>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</si>
  <si>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</si>
  <si>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</si>
  <si>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</si>
  <si>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</si>
  <si>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</si>
  <si>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</si>
  <si>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</si>
  <si>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</si>
  <si>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</si>
  <si>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</si>
  <si>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</si>
  <si>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</si>
  <si>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</si>
  <si>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</si>
  <si>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</si>
  <si>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</si>
  <si>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</si>
  <si>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</si>
  <si>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</si>
  <si>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</si>
  <si>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</si>
  <si>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</si>
  <si>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</si>
  <si>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</si>
  <si>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</si>
  <si>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</si>
  <si>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</si>
  <si>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</si>
  <si>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</si>
  <si>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</si>
  <si>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</si>
  <si>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</si>
  <si>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</si>
  <si>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</si>
  <si>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</si>
  <si>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</si>
  <si>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</si>
  <si>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</si>
  <si>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</si>
  <si>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</si>
  <si>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</si>
  <si>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</si>
  <si>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</si>
  <si>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</si>
  <si>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</si>
  <si>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</si>
  <si>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</si>
  <si>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</si>
  <si>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</si>
  <si>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</si>
  <si>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</si>
  <si>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</si>
  <si>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</si>
  <si>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</si>
  <si>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</si>
  <si>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</si>
  <si>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</si>
  <si>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</si>
  <si>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</si>
  <si>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</si>
  <si>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</si>
  <si>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</si>
  <si>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</si>
  <si>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</si>
  <si>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</si>
  <si>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</si>
  <si>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</si>
  <si>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</si>
  <si>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</si>
  <si>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</si>
  <si>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</si>
  <si>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</si>
  <si>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</si>
  <si>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</si>
  <si>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</si>
  <si>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</si>
  <si>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</si>
  <si>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</si>
  <si>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</si>
  <si>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</si>
  <si>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</si>
  <si>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</si>
  <si>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</si>
  <si>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</si>
  <si>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</si>
  <si>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</si>
  <si>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</si>
  <si>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</si>
  <si>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</si>
  <si>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</si>
  <si>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</si>
  <si>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</si>
  <si>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</si>
  <si>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</si>
  <si>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</si>
  <si>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</si>
  <si>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</si>
  <si>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</si>
  <si>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</si>
  <si>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</si>
  <si>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</si>
  <si>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</si>
  <si>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</si>
  <si>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</si>
  <si>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</si>
  <si>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</si>
  <si>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</si>
  <si>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</si>
  <si>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</si>
  <si>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</si>
  <si>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</si>
  <si>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</si>
  <si>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</si>
  <si>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</si>
  <si>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</si>
  <si>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</si>
  <si>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</si>
  <si>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</si>
  <si>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</si>
  <si>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</si>
  <si>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</si>
  <si>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</si>
  <si>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</si>
  <si>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</si>
  <si>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</si>
  <si>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</si>
  <si>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</si>
  <si>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</si>
  <si>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</si>
  <si>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</si>
  <si>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</si>
  <si>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</si>
  <si>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</si>
  <si>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</si>
  <si>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</si>
  <si>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</si>
  <si>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</si>
  <si>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</si>
  <si>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</si>
  <si>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</si>
  <si>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</si>
  <si>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</si>
  <si>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</si>
  <si>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</si>
  <si>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</si>
  <si>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</si>
  <si>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</si>
  <si>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</si>
  <si>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</si>
  <si>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</si>
  <si>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</si>
  <si>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</si>
  <si>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</si>
  <si>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</si>
  <si>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</si>
  <si>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</si>
  <si>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</si>
  <si>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</si>
  <si>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</si>
  <si>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</si>
  <si>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</si>
  <si>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</si>
  <si>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</si>
  <si>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</si>
  <si>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</si>
  <si>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</si>
  <si>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</si>
  <si>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</si>
  <si>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</si>
  <si>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</si>
  <si>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</si>
  <si>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</si>
  <si>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</si>
  <si>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</si>
  <si>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</si>
  <si>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</si>
  <si>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</si>
  <si>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</si>
  <si>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</si>
  <si>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</si>
  <si>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</si>
  <si>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</si>
  <si>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</si>
  <si>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</si>
  <si>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</si>
  <si>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</si>
  <si>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</si>
  <si>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</si>
  <si>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</si>
  <si>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</si>
  <si>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</si>
  <si>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</si>
  <si>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</si>
  <si>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</si>
  <si>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</si>
  <si>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</si>
  <si>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</si>
  <si>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</si>
  <si>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</si>
  <si>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</si>
  <si>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</si>
  <si>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</si>
  <si>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</si>
  <si>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</si>
  <si>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</si>
  <si>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</si>
  <si>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</si>
  <si>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</si>
  <si>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</si>
  <si>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</si>
  <si>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</si>
  <si>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</si>
  <si>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</si>
  <si>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</si>
  <si>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</si>
  <si>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</si>
  <si>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</si>
  <si>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</si>
  <si>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</si>
  <si>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</si>
  <si>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</si>
  <si>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</si>
  <si>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</si>
  <si>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</si>
  <si>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</si>
  <si>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</si>
  <si>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</si>
  <si>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</si>
  <si>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</si>
  <si>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</si>
  <si>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</si>
  <si>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</si>
  <si>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</si>
  <si>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</si>
  <si>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</si>
  <si>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</si>
  <si>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</si>
  <si>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</si>
  <si>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</si>
  <si>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</si>
  <si>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</si>
  <si>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</si>
  <si>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</si>
  <si>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</si>
  <si>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</si>
  <si>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</si>
  <si>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</si>
  <si>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</si>
  <si>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</si>
  <si>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</si>
  <si>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</si>
  <si>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</si>
  <si>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</si>
  <si>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</si>
  <si>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</si>
  <si>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</si>
  <si>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</si>
  <si>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</si>
  <si>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</si>
  <si>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</si>
  <si>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</si>
  <si>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</si>
  <si>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</si>
  <si>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</si>
  <si>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</si>
  <si>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</si>
  <si>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</si>
  <si>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</si>
  <si>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</si>
  <si>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</si>
  <si>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</si>
  <si>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</si>
  <si>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</si>
  <si>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</si>
  <si>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</si>
  <si>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</si>
  <si>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</si>
  <si>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</si>
  <si>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</si>
  <si>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</si>
  <si>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</si>
  <si>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</si>
  <si>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</si>
  <si>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</si>
  <si>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</si>
  <si>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</si>
  <si>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</si>
  <si>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</si>
  <si>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</si>
  <si>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</si>
  <si>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</si>
  <si>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</si>
  <si>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</si>
  <si>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</si>
  <si>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</si>
  <si>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</si>
  <si>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</si>
  <si>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</si>
  <si>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</si>
  <si>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</si>
  <si>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</si>
  <si>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</si>
  <si>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</si>
  <si>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</si>
  <si>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</si>
  <si>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</si>
  <si>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</si>
  <si>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</si>
  <si>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</si>
  <si>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</si>
  <si>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</si>
  <si>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</si>
  <si>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</si>
  <si>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</si>
  <si>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</si>
  <si>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</si>
  <si>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</si>
  <si>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</si>
  <si>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</si>
  <si>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</si>
  <si>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</si>
  <si>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</si>
  <si>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</si>
  <si>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</si>
  <si>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</si>
  <si>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</si>
  <si>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</si>
  <si>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</si>
  <si>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</si>
  <si>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</si>
  <si>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</si>
  <si>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</si>
  <si>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</si>
  <si>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</si>
  <si>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</si>
  <si>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</si>
  <si>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</si>
  <si>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</si>
  <si>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</si>
  <si>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</si>
  <si>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</si>
  <si>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</si>
  <si>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</si>
  <si>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</si>
  <si>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</si>
  <si>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</si>
  <si>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</si>
  <si>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</si>
  <si>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</si>
  <si>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</si>
  <si>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</si>
  <si>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</si>
  <si>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</si>
  <si>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</si>
  <si>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</si>
  <si>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</si>
  <si>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</si>
  <si>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</si>
  <si>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</si>
  <si>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</si>
  <si>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</si>
  <si>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</si>
  <si>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</si>
  <si>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</si>
  <si>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</si>
  <si>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</si>
  <si>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</si>
  <si>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</si>
  <si>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</si>
  <si>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</si>
  <si>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</si>
  <si>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</si>
  <si>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</si>
  <si>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</si>
  <si>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</si>
  <si>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</si>
  <si>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</si>
  <si>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</si>
  <si>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</si>
  <si>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</si>
  <si>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</si>
  <si>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</si>
  <si>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</si>
  <si>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</si>
  <si>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</si>
  <si>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</si>
  <si>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</si>
  <si>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</si>
  <si>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</si>
  <si>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</si>
  <si>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</si>
  <si>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</si>
  <si>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</si>
  <si>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</si>
  <si>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</si>
  <si>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</si>
  <si>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</si>
  <si>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</si>
  <si>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</si>
  <si>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</si>
  <si>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</si>
  <si>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</si>
  <si>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</si>
  <si>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</si>
  <si>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</si>
  <si>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</si>
  <si>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</si>
  <si>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</si>
  <si>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</si>
  <si>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</si>
  <si>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</si>
  <si>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</si>
  <si>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</si>
  <si>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</si>
  <si>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</si>
  <si>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</si>
  <si>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</si>
  <si>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</si>
  <si>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</si>
  <si>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</si>
  <si>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</si>
  <si>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</si>
  <si>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</si>
  <si>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</si>
  <si>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</si>
  <si>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</si>
  <si>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</si>
  <si>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</si>
  <si>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</si>
  <si>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</si>
  <si>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</si>
  <si>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</si>
  <si>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</si>
  <si>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</si>
  <si>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</si>
  <si>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</si>
  <si>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</si>
  <si>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</si>
  <si>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</si>
  <si>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</si>
  <si>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</si>
  <si>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</si>
  <si>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</si>
  <si>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</si>
  <si>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</si>
  <si>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</si>
  <si>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</si>
  <si>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</si>
  <si>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</si>
  <si>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</si>
  <si>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</si>
  <si>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</si>
  <si>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</si>
  <si>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</si>
  <si>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</si>
  <si>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</si>
  <si>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</si>
  <si>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</si>
  <si>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</si>
  <si>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</si>
  <si>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</si>
  <si>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</si>
  <si>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</si>
  <si>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</si>
  <si>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</si>
  <si>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</si>
  <si>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</si>
  <si>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</si>
  <si>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</si>
  <si>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</si>
  <si>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</si>
  <si>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</si>
  <si>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</si>
  <si>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</si>
  <si>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</si>
  <si>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</si>
  <si>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</si>
  <si>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</si>
  <si>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</si>
  <si>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</si>
  <si>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</si>
  <si>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</si>
  <si>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</si>
  <si>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</si>
  <si>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</si>
  <si>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</si>
  <si>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</si>
  <si>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</si>
  <si>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</si>
  <si>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</si>
  <si>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</si>
  <si>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</si>
  <si>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</si>
  <si>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</si>
  <si>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</si>
  <si>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</si>
  <si>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</si>
  <si>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</si>
  <si>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</si>
  <si>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</si>
  <si>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</si>
  <si>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</si>
  <si>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</si>
  <si>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</si>
  <si>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</si>
  <si>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</si>
  <si>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</si>
  <si>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</si>
  <si>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</si>
  <si>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</si>
  <si>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</si>
  <si>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</si>
  <si>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</si>
  <si>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</si>
  <si>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</si>
  <si>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</si>
  <si>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</si>
  <si>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</si>
  <si>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</si>
  <si>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</si>
  <si>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</si>
  <si>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</si>
  <si>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</si>
  <si>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</si>
  <si>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</si>
  <si>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</si>
  <si>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</si>
  <si>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</si>
  <si>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</si>
  <si>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</si>
  <si>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</si>
  <si>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</si>
  <si>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</si>
  <si>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</si>
  <si>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</si>
  <si>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</si>
  <si>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</si>
  <si>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</si>
  <si>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</si>
  <si>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</si>
  <si>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</si>
  <si>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</si>
  <si>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</si>
  <si>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</si>
  <si>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</si>
  <si>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</si>
  <si>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</si>
  <si>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</si>
  <si>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</si>
  <si>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</si>
  <si>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</si>
  <si>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</si>
  <si>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</si>
  <si>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</si>
  <si>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</si>
  <si>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</si>
  <si>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</si>
  <si>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</si>
  <si>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</si>
  <si>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</si>
  <si>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</si>
  <si>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</si>
  <si>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</si>
  <si>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</si>
  <si>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</si>
  <si>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</si>
  <si>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</si>
  <si>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</si>
  <si>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</si>
  <si>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</si>
  <si>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</si>
  <si>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</si>
  <si>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</si>
  <si>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</si>
  <si>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</si>
  <si>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</si>
  <si>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</si>
  <si>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</si>
  <si>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</si>
  <si>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</si>
  <si>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</si>
  <si>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</si>
  <si>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</si>
  <si>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</si>
  <si>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</si>
  <si>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</si>
  <si>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</si>
  <si>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</si>
  <si>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</si>
  <si>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</si>
  <si>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</si>
  <si>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</si>
  <si>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</si>
  <si>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</si>
  <si>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</si>
  <si>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</si>
  <si>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</si>
  <si>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</si>
  <si>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</si>
  <si>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</si>
  <si>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</si>
  <si>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</si>
  <si>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</si>
  <si>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</si>
  <si>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</si>
  <si>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</si>
  <si>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</si>
  <si>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</si>
  <si>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</si>
  <si>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PCM-20251109-00001364</t>
  </si>
  <si>
    <t xml:space="preserve">ETA 70 min </t>
  </si>
  <si>
    <t xml:space="preserve"> PCM-20250215-00000830 </t>
  </si>
  <si>
    <t>LTE site still down and  site located in aramco area access issue need special permission</t>
  </si>
  <si>
    <t>PCM-20251109-00001179</t>
  </si>
  <si>
    <t>ETA 25 mins</t>
  </si>
  <si>
    <t>PCM-20251109-00001353</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</si>
  <si>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</si>
  <si>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</si>
  <si>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</si>
  <si>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</si>
  <si>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</si>
  <si>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</si>
  <si>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</si>
  <si>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</si>
  <si>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</si>
  <si>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TT-20251109-00974</t>
  </si>
  <si>
    <t xml:space="preserve">EM team need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</si>
</sst>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9" totalsRowShown="0" headerRowDxfId="15" dataDxfId="14" headerRowBorderDxfId="12" tableBorderDxfId="13">
  <autoFilter ref="A1:L1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307.70247175925761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45970.65089733796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45970.65089733796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45970.65089733796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45970.65089733796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45970.65089733796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45970.65089733796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45970.65089733796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45970.65089733796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45970.65089733796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45970.65089733796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45970.65089733796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45970.65089733796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45970.65089733796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45970.65089733796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45970.65089733796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45970.65089733796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45970.65089733796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45970.65089733796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45970.65089733796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45970.65089733796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45970.65089733796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45970.65089733796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45970.65089733796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45970.65089733796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45970.65089733796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45970.65089733796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45970.65089733796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45970.65089733796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45970.65089733796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45970.65089733796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45970.65089733796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45970.65089733796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45970.65089733796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45970.65089733796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45970.65089733796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45970.65089733796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45970.65089733796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45970.65089733796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45970.65089733796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45970.65089733796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45970.65089733796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45970.65089733796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45970.65089733796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45970.65089733796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45970.65089733796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45970.65089733796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45970.65089733796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45970.65089733796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45970.65089733796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45970.65089733796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45970.65089733796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45970.65089733796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45970.65089733796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45970.65089733796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45970.65089733796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45970.65089733796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45970.65089733796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45970.65089733796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45970.65089733796</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45970.65089733796</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1" ca="1" si="0">IFERROR(NOW()-F3,"-")</f>
        <v>145.65105972222227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23528</v>
      </c>
      <c r="E4" s="103" t="s">
        <v>39021</v>
      </c>
      <c r="F4" s="104">
        <v>45970.626712962963</v>
      </c>
      <c r="G4" s="105">
        <f t="shared" ca="1" si="0"/>
        <v>2.4184374997275881E-2</v>
      </c>
      <c r="H4" s="104">
        <v>45970.609351851854</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45970.65089733796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45970.65089733796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45970.65089733796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45970.650897685184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45970.650897685184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45970.650897685184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45970.650897685184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ref="G12:G43" ca="1" si="1">IFERROR(NOW()-F12,"-")</f>
        <v>45970.650897685184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45970.650897685184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45970.650897685184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45970.650897685184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45970.650897685184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45970.650897685184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45970.650897685184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45970.650897685184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45970.650897685184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45970.650897685184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45970.650897685184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45970.650897685184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45970.650897685184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45970.650897685184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45970.650897685184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45970.650897685184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45970.650897685184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45970.650897685184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45970.650897685184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45970.650897685184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45970.650897685184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45970.650897685184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45970.650897685184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45970.650897685184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45970.650897685184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45970.650897685184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45970.650897685184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45970.650897685184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45970.650897685184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45970.650897685184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45970.650897685184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45970.650897685184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ref="G44:G75" ca="1" si="2">IFERROR(NOW()-F44,"-")</f>
        <v>45970.650897685184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45970.650897685184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45970.650897685184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45970.650897685184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45970.650897685184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45970.650897685184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t="shared" ca="1" si="2"/>
        <v>45970.650897685184</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45970.65089733796</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45970.65089733796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45970.65089733796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45970.650897685184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45970.650897685184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45970.650897685184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45970.650897685184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45970.650897685184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45970.650897685184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45970.650897685184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45970.650897685184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45970.650897685184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45970.650897685184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45970.650897685184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45970.650897685184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45970.650897685184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45970.650897685184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45970.650897685184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45970.650897685184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45970.650897685184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45970.650897685184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45970.650897685184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45970.650897685184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45970.650897685184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45970.650897685184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45970.650897685184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45970.650897685184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45970.650897685184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45970.650897685184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45970.650897685184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45970.650897685184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45970.650897685184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45970.650897685184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45970.650897685184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45970.650897685184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45970.650897685184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45970.650897685184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45970.650897685184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45970.650897685184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45970.650897685184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45970.650897685184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45970.650897685184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45970.650897685184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45970.650897685184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45970.650897685184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45970.650897685184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45970.650897685184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45970.650897685184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45970.650897685184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45970.650897685184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45970.650897685184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45970.650897685184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45970.650897685184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45970.650897685184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45970.650897685184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45970.650897685184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45970.650897685184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45970.650897685184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45970.650897685184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45970.650897685184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45970.650897685184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45970.650897685184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45970.650897685184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45970.650897685184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45970.650897685184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45970.650897685184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45970.650897685184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45970.650897685184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45970.650897685184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45970.650897685184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45970.650897685184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45970.650897685184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45970.650897685184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45970.650897685184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45970.650897685184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45970.650897685184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45970.650897685184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45970.650897685184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45970.650897685184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45970.650897685184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45970.650897685184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45970.650897685184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45970.650897685184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45970.650897685184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45970.650897685184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45970.650897685184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45970.650897685184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45970.650897685184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45970.650897685184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45970.650897685184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45970.650897685184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45970.650897685184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45970.650897685184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45970.650897685184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45970.650897685184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45970.650897685184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45970.650897685184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45970.650897685184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45970.650897685184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45970.650897685184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45970.650897685184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45970.650897685184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45970.650897685184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45970.650897685184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45970.650897685184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45970.650897685184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45970.650897685184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45970.650897685184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45970.650897685184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45970.650897685184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45970.650897685184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45970.650897685184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45970.650897685184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45970.650897685184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45970.650897685184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45970.650897685184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45970.650897685184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45970.650897685184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45970.650897685184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45970.650897685184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45970.650897685184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45970.650897685184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45970.650897685184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45970.650897685184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45970.650897685184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45970.650897685184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45970.650897685184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45970.650897685184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45970.650897685184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45970.650897685184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45970.650897685184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45970.650897685184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45970.650897685184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45970.650897685184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45970.650897685184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45970.650897685184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45970.650897685184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45970.650897685184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45970.650897685184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45970.650897685184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45970.650897685184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45970.650897685184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45970.650897685184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45970.650897685184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45970.650897685184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45970.650897685184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45970.650897685184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45970.650897685184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45970.650897685184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45970.650897685184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45970.650897685184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45970.650897685184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45970.650897685184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45970.650897685184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45970.650897685184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45970.650897685184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45970.650897685184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45970.650897685184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45970.650897685184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45970.650897685184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45970.650897685184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45970.650897685184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45970.650897685184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45970.650897685184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45970.650897685184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45970.650897685184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45970.650897685184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45970.650897685184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45970.650897685184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45970.650897685184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45970.650897685184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45970.650897685184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45970.650897685184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45970.650897685184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45970.650897685184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45970.650897685184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45970.650897685184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45970.650897685184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45970.650897685184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45970.650897685184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45970.650897685184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45970.650897685184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45970.650897685184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45970.650897685184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45970.650897685184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45970.650897685184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45970.650897685184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45970.650897685184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45970.650897685184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45970.650897685184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45970.650897685184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45970.650897685184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45970.650897685184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45970.650897685184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45970.650897685184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45970.650897685184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45970.650897685184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45970.650897685184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45970.650897685184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45970.650897685184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45970.650897685184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45970.650897685184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45970.650897685184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45970.650897685184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45970.650897685184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45970.650897685184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45970.650897685184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45970.650897685184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45970.650897685184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45970.650897685184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45970.650897685184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45970.650897685184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45970.650897685184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45970.650897685184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45970.650897685184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45970.650897685184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45970.650897685184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45970.650897685184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45970.650897685184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45970.650897685184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45970.650897685184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45970.650897685184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45970.650897685184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45970.650897685184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45970.650897685184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45970.650897685184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45970.650897685184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45970.650897685184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45970.650897685184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45970.650897685184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45970.650897685184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45970.650897685184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45970.650897685184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45970.650897685184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45970.650897685184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45970.650897685184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45970.650897685184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45970.650897685184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45970.650897685184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45970.650897685184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45970.650897685184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45970.650897685184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45970.650897685184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45970.650897685184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45970.650897685184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45970.650897685184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45970.650897685184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45970.650897685184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45970.650897685184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45970.650897685184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45970.650897685184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45970.650897685184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45970.650897685184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45970.650897685184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45970.650897685184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45970.650897685184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45970.650897685184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45970.650897685184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45970.650897685184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45970.650897685184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45970.650897685184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45970.650897685184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45970.650897685184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45970.650897685184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45970.650897685184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45970.650897685184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45970.650897685184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45970.650897685184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45970.650897685184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45970.650897685184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45970.650897685184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45970.650897685184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45970.650897685184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45970.650897685184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45970.650897685184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45970.650897685184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45970.650897685184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45970.650897685184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45970.650897685184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45970.650897685184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45970.650897685184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45970.650897685184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45970.650897685184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45970.650897685184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45970.650897685184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45970.650897685184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45970.650897685184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45970.650897685184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45970.650897685184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45970.650897685184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45970.650897685184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45970.650897685184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45970.650897685184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45970.650897685184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45970.650897685184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45970.650897685184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45970.650897685184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45970.650897685184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45970.650897685184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45970.650897685184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45970.650897685184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45970.650897685184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45970.650897685184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45970.650897685184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45970.650897685184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45970.650897685184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45970.650897685184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45970.650897685184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45970.650897685184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45970.650897685184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45970.650897685184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45970.650897685184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45970.650897685184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45970.650897685184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45970.650897685184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45970.650897685184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45970.650897685184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45970.650897685184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45970.650897685184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45970.650897685184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45970.650897685184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45970.650897685184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45970.650897685184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45970.650897685184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45970.650897685184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45970.650897685184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45970.650897685184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45970.650897685184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45970.650897685184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45970.650897685184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45970.650897685184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45970.650897685184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45970.650897685184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45970.650897685184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45970.650897685184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45970.650897685184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45970.650897685184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45970.650897685184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45970.650897685184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45970.650897685184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45970.650897685184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45970.650897685184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45970.650897685184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45970.650897685184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45970.650897685184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45970.650897685184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45970.650897685184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45970.650897685184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45970.650897685184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45970.650897685184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45970.650897685184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45970.650897685184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45970.650897685184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45970.650897685184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45970.650897685184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45970.650897685184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45970.650897685184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45970.650897685184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45970.650897685184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45970.650897685184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45970.650897685184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45970.650897685184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45970.650897685184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45970.650897685184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45970.650897685184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45970.650897685184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45970.650897685184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45970.650897685184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45970.650897685184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45970.650897685184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45970.650897685184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45970.650897685184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45970.650897685184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45970.650897685184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45970.650897685184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45970.650897685184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45970.650897685184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45970.650897685184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45970.650897685184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45970.650897685184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45970.650897685184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45970.650897685184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45970.650897685184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45970.650897685184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45970.650897685184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45970.650897685184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45970.650897685184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45970.650897685184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45970.650897685184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45970.650897685184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45970.650897685184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45970.650897685184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45970.650897685184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45970.650897685184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45970.650897685184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45970.650897685184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45970.650897685184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45970.650897685184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45970.650897685184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45970.650897685184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45970.650897685184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45970.650897685184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45970.650897685184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45970.650897685184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45970.650897685184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45970.650897685184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45970.650897685184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45970.650897685184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45970.650897685184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45970.650897685184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45970.650897685184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45970.650897685184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45970.650897685184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45970.650897685184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45970.650897685184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45970.650897685184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45970.650897685184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45970.650897685184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45970.650897685184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45970.650897685184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45970.650897685184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45970.650897685184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45970.650897685184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45970.650897685184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45970.650897685184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45970.650897685184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45970.650897685184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45970.650897685184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45970.650897685184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45970.650897685184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45970.650897685184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45970.650897685184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45970.650897685184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45970.650897685184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45970.650897685184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45970.650897685184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45970.650897685184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45970.650897685184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45970.650897685184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45970.650897685184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45970.650897685184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45970.650897685184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45970.650897685184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45970.650897685184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45970.650897685184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45970.650897685184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45970.650897685184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45970.650897685184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45970.650897685184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45970.650897685184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45970.650897685184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45970.650897685184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45970.650897685184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45970.650897685184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45970.650897685184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45970.650897685184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45970.650897685184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45970.650897685184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45970.650897685184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45970.650897685184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45970.650897685184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45970.650897685184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45970.650897685184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45970.650897685184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45970.650897685184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45970.650897685184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45970.650897685184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45970.650897685184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45970.650897685184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45970.650897685184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45970.650897685184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45970.650897685184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45970.650897685184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45970.650897685184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45970.650897685184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45970.650897685184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45970.650897685184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45970.650897685184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45970.650897685184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45970.650897685184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45970.650897685184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45970.650897685184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45970.650897685184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45970.650897685184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45970.650897685184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45970.650897685184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45970.650897685184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45970.650897685184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45970.650897685184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45970.650897685184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45970.650897685184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45970.650897685184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45970.650897685184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45970.650897685184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45970.650897685184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45970.650897685184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45970.650897685184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45970.650897685184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45970.650897685184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45970.650897685184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45970.650897685184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45970.650897685184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45970.650897685184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45970.650897685184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45970.650897685184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45970.650897685184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45970.650897685184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45970.650897685184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45970.650897685184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45970.650897685184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45970.650897685184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45970.650897685184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45970.650897685184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45970.650897685184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45970.650897685184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45970.650897685184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45970.650897685184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45970.650897685184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45970.650897685184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45970.650897685184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45970.650897685184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45970.650897685184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45970.650897685184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45970.650897685184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45970.650897685184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45970.650897685184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45970.650897685184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45970.650897685184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45970.650897685184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45970.650897685184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45970.650897685184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45970.650897685184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45970.650897685184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45970.650897685184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45970.650897685184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45970.650897685184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45970.650897685184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45970.650897685184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45970.650897685184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45970.650897685184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45970.650897685184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45970.650897685184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45970.650897685184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45970.650897685184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45970.650897685184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45970.650897685184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45970.650897685184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45970.650897685184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45970.650897685184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45970.650897685184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45970.650897685184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45970.650897685184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45970.650897685184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45970.650897685184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45970.650897685184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45970.650897685184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45970.650897685184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45970.650897685184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45970.650897685184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45970.650897685184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45970.650897685184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45970.650897685184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45970.650897685184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45970.650897685184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45970.650897685184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45970.650897685184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45970.650897685184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45970.650897685184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45970.650897685184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45970.650897685184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45970.650897685184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45970.650897685184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45970.650897685184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45970.650897685184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45970.650897685184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45970.650897685184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45970.650897685184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45970.650897685184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45970.650897685184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45970.650897685184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45970.650897685184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45970.650897685184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45970.650897685184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45970.650897685184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45970.650897685184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45970.650897685184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45970.650897685184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45970.650897685184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45970.650897685184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45970.650897685184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45970.650897685184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45970.650897685184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45970.650897685184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45970.650897685184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45970.650897685184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45970.650897685184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45970.650897685184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45970.650897685184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45970.650897685184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45970.650897685184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45970.650897685184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45970.650897685184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45970.650897685184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45970.650897685184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45970.650897685184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45970.650897685184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45970.650897685184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45970.650897685184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45970.650897685184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45970.650897685184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45970.650897685184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45970.650897685184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45970.650897685184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45970.650897685184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45970.650897685184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45970.650897685184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45970.650897685184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45970.650897685184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45970.650897685184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45970.650897685184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45970.650897685184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45970.650897685184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45970.650897685184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45970.650897685184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45970.650897685184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45970.650897685184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45970.650897685184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45970.650897685184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45970.650897685184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45970.650897685184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45970.650897685184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45970.650897685184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45970.650897685184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45970.650897685184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45970.650897685184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45970.650897685184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45970.650897685184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45970.650897685184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45970.650897685184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45970.650897685184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45970.650897685184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45970.650897685184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45970.650897685184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45970.650897685184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45970.650897685184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45970.650897685184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45970.650897685184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45970.650897685184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45970.650897685184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45970.650897685184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45970.650897685184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45970.650897685184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45970.650897685184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45970.650897685184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45970.650897685184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45970.650897685184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45970.650897685184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45970.650897685184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45970.650897685184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45970.650897685184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45970.650897685184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45970.650897685184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45970.650897685184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45970.650897685184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45970.650897685184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45970.650897685184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45970.650897685184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45970.650897685184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45970.650897685184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45970.650897685184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45970.650897685184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45970.650897685184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45970.650897685184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45970.650897685184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45970.650897685184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45970.650897685184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45970.650897685184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45970.650897685184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45970.650897685184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45970.650897685184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45970.650897685184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45970.650897685184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45970.650897685184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45970.650897685184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45970.650897685184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45970.650897685184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45970.650897685184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45970.650897685184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45970.650897685184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45970.650897685184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45970.650897685184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45970.650897685184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45970.650897685184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45970.650897685184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45970.650897685184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45970.650897685184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45970.650897685184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45970.650897685184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45970.650897685184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45970.650897685184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45970.650897685184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45970.650897685184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45970.650897685184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45970.650897685184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45970.650897685184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45970.650897685184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45970.650897685184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45970.650897685184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45970.650897685184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45970.650897685184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45970.650897685184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45970.650897685184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45970.650897685184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45970.650897685184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45970.650897685184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45970.650897685184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45970.650897685184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45970.650897685184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45970.650897685184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45970.650897685184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45970.650897685184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45970.650897685184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45970.650897685184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45970.650897685184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45970.650897685184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45970.650897685184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45970.650897685184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45970.650897685184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45970.650897685184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45970.650897685184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45970.650897685184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45970.650897685184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45970.650897685184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45970.650897685184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45970.650897685184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45970.650897685184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45970.650897685184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45970.650897685184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45970.650897685184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45970.650897685184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45970.650897685184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45970.650897685184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45970.650897685184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45970.650897685184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45970.650897685184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45970.650897685184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45970.650897685184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45970.650897685184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45970.650897685184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45970.650897685184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45970.650897685184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45970.650897685184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45970.650897685184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45970.650897685184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45970.650897685184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45970.650897685184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45970.650897685184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45970.650897685184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45970.650897685184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45970.650897685184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45970.650897685184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45970.650897685184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45970.650897685184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45970.650897685184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45970.650897685184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45970.650897685184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45970.650897685184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45970.650897685184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45970.650897685184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45970.650897685184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45970.650897685184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45970.650897685184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45970.650897685184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45970.650897685184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45970.650897685184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45970.650897685184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45970.650897685184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45970.650897685184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45970.650897685184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45970.650897685184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45970.650897685184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45970.650897685184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45970.650897685184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45970.650897685184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45970.650897685184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45970.650897685184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45970.650897685184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45970.650897685184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45970.650897685184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45970.650897685184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45970.650897685184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45970.650897685184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45970.650897685184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45970.650897685184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45970.650897685184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45970.650897685184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45970.650897685184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45970.650897685184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45970.650897685184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45970.650897685184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45970.650897685184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45970.650897685184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45970.650897685184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45970.650897685184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45970.650897685184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45970.650897685184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45970.650897685184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45970.650897685184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45970.650897685184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45970.650897685184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45970.650897685184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45970.650897685184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45970.650897685184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45970.650897685184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45970.650897685184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45970.650897685184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45970.650897685184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45970.650897685184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45970.650897685184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45970.650897685184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45970.650897685184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45970.650897685184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45970.650897685184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45970.650897685184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45970.650897685184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45970.650897685184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45970.650897685184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45970.650897685184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45970.650897685184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45970.650897685184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45970.650897685184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45970.650897685184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45970.650897685184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45970.650897685184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45970.650897685184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45970.650897685184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45970.650897685184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45970.650897685184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45970.650897685184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45970.650897685184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45970.650897685184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45970.650897685184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45970.650897685184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45970.650897685184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45970.650897685184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45970.650897685184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45970.650897685184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45970.650897685184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45970.650897685184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45970.650897685184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45970.650897685184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45970.650897685184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45970.650897685184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45970.650897685184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45970.650897685184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45970.650897685184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45970.650897685184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45970.650897685184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45970.650897685184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45970.650897685184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45970.650897685184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45970.650897685184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45970.650897685184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45970.650897685184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45970.650897685184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45970.650897685184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45970.650897685184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45970.650897685184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45970.650897685184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45970.650897685184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45970.650897685184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45970.650897685184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45970.650897685184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45970.650897685184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45970.650897685184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45970.650897685184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45970.650897685184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45970.650897685184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45970.650897685184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45970.650897685184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45970.650897685184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45970.650897685184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45970.650897685184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45970.650897685184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45970.650897685184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45970.650897685184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45970.650897685184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45970.650897685184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45970.650897685184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45970.650897685184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45970.650897685184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45970.650897685184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45970.650897685184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45970.650897685184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45970.650897685184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45970.650897685184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45970.650897685184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45970.650897685184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45970.650897685184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45970.650897685184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45970.650897685184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45970.650897685184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45970.650897685184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45970.650897685184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45970.650897685184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45970.650897685184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45970.650897685184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45970.650897685184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45970.650897685184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45970.650897685184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45970.650897685184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45970.650897685184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45970.650897685184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45970.650897685184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45970.650897685184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45970.650897685184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45970.650897685184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45970.650897685184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45970.650897685184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45970.650897685184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45970.650897685184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45970.650897685184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45970.650897685184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45970.650897685184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45970.650897685184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45970.650897685184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45970.650897685184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45970.650897685184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45970.650897685184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45970.650897685184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45970.650897685184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45970.650897685184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45970.650897685184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45970.650897685184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45970.650897685184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45970.650897685184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45970.650897685184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45970.650897685184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45970.650897685184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45970.650897685184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45970.650897685184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45970.650897685184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45970.650897685184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45970.650897685184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45970.650897685184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45970.650897685184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45970.650897685184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45970.650897685184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45970.650897685184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45970.650897685184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45970.650897685184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45970.650897685184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45970.650897685184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45970.650897685184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45970.650897685184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45970.650897685184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45970.650897685184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45970.650897685184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45970.650897685184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45970.650897685184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45970.650897685184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45970.650897685184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45970.650897685184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45970.650897685184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45970.650897685184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45970.650897685184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45970.650897685184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45970.650897685184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45970.650897685184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45970.650897685184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45970.650897685184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45970.650897685184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45970.650897685184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45970.650897685184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45970.650897685184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45970.650897685184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45970.650897685184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45970.650897685184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45970.650897685184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45970.650897685184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45970.650897685184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45970.650897685184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45970.650897685184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45970.650897685184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45970.650897685184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45970.650897685184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45970.650897685184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45970.650897685184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45970.650897685184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45970.650897685184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45970.650897685184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45970.650897685184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45970.650897685184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45970.650897685184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45970.650897685184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45970.650897685184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45970.650897685184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45970.650897685184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45970.650897685184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45970.650897685184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45970.650897685184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45970.650897685184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45970.650897685184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45970.650897685184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45970.650897685184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45970.650897685184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45970.650897685184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45970.650897685184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45970.650897685184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45970.650897685184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45970.650897685184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45970.650897685184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45970.650897685184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45970.650897685184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45970.650897685184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45970.650897685184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45970.650897685184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45970.650897685184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45970.650897685184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45970.650897685184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45970.650897685184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45970.650897685184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45970.650897685184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45970.650897685184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45970.650897685184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45970.650897685184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45970.650897685184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45970.650897685184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45970.650897685184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45970.650897685184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45970.650897685184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45970.650897685184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45970.650897685184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45970.650897685184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45970.650897685184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45970.650897685184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45970.650897685184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45970.650897685184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45970.650897685184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45970.650897685184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45970.650897685184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45970.650897685184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45970.650897685184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45970.650897685184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45970.650897685184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45970.650897685184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45970.650897685184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45970.650897685184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45970.650897685184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45970.650897685184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45970.650897685184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267.17018009258754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33626</v>
      </c>
      <c r="E3" s="95" t="s">
        <v>39021</v>
      </c>
      <c r="F3" s="96">
        <v>45970.579293981478</v>
      </c>
      <c r="G3" s="136">
        <f ca="1">IFERROR(NOW()-F3,"")</f>
        <v>7.1603356482228264E-2</v>
      </c>
      <c r="H3" s="96">
        <v>45970.553599537037</v>
      </c>
      <c r="I3" s="135" t="str">
        <f>IFERROR(VLOOKUP(D3,DB!A:F,6,0),"")</f>
        <v>Generator-SG</v>
      </c>
      <c r="J3" s="135" t="str">
        <f>IFERROR(VLOOKUP(D3,DB!A:G,7,0),"")</f>
        <v>Vandalized</v>
      </c>
      <c r="K3" s="98" t="s">
        <v>39110</v>
      </c>
      <c r="L3" s="92" t="str">
        <f>IFERROR(VLOOKUP(D3,DB!A:I,9,0),"")</f>
        <v>Latis</v>
      </c>
    </row>
    <row r="4" spans="1:16" ht="15" customHeight="1">
      <c r="A4" s="135" t="s">
        <v>39111</v>
      </c>
      <c r="B4" s="135" t="str">
        <f>IFERROR(VLOOKUP(D4,DB!A:K,11,0),"")</f>
        <v>R4</v>
      </c>
      <c r="C4" s="94">
        <v>8</v>
      </c>
      <c r="D4" s="92" t="s">
        <v>28464</v>
      </c>
      <c r="E4" s="95" t="s">
        <v>39100</v>
      </c>
      <c r="F4" s="96">
        <v>45970.622916666667</v>
      </c>
      <c r="G4" s="136">
        <f t="shared" ref="G4:G35" ca="1" si="1">IFERROR(NOW()-F4,"")</f>
        <v>2.7980671293335035E-2</v>
      </c>
      <c r="H4" s="96">
        <v>45970.622696759259</v>
      </c>
      <c r="I4" s="135" t="str">
        <f>IFERROR(VLOOKUP(D4,DB!A:F,6,0),"")</f>
        <v>SCECO+STB</v>
      </c>
      <c r="J4" s="135" t="str">
        <f>IFERROR(VLOOKUP(D4,DB!A:G,7,0),"")</f>
        <v>Weak</v>
      </c>
      <c r="K4" s="98" t="s">
        <v>39112</v>
      </c>
      <c r="L4" s="92" t="str">
        <f>IFERROR(VLOOKUP(D4,DB!A:I,9,0),"")</f>
        <v>Latis</v>
      </c>
    </row>
    <row r="5" spans="1:16" ht="15" customHeight="1">
      <c r="A5" s="135"/>
      <c r="B5" s="135"/>
      <c r="C5" s="94"/>
      <c r="D5" s="92"/>
      <c r="E5" s="95"/>
      <c r="F5" s="96"/>
      <c r="G5" s="136">
        <f ca="1">IFERROR(NOW()-F5,"")</f>
        <v>45970.65089733796</v>
      </c>
      <c r="H5" s="96"/>
      <c r="I5" s="135"/>
      <c r="J5" s="135"/>
      <c r="K5" s="98"/>
      <c r="L5" s="92"/>
    </row>
    <row r="6" spans="1:16" ht="15" customHeight="1">
      <c r="A6" s="135"/>
      <c r="B6" s="135"/>
      <c r="C6" s="94"/>
      <c r="D6" s="92"/>
      <c r="E6" s="95"/>
      <c r="F6" s="96"/>
      <c r="G6" s="136">
        <f ca="1">IFERROR(NOW()-F6,"")</f>
        <v>45970.65089733796</v>
      </c>
      <c r="H6" s="96"/>
      <c r="I6" s="135"/>
      <c r="J6" s="135"/>
      <c r="K6" s="98"/>
      <c r="L6" s="92"/>
    </row>
    <row r="7" spans="1:16" ht="15" customHeight="1">
      <c r="A7" s="135"/>
      <c r="B7" s="135" t="str">
        <f>IFERROR(VLOOKUP(D7,DB!A:K,11,0),"")</f>
        <v/>
      </c>
      <c r="C7" s="94"/>
      <c r="D7" s="92"/>
      <c r="E7" s="95"/>
      <c r="F7" s="96"/>
      <c r="G7" s="136">
        <f t="shared" ca="1" si="1"/>
        <v>45970.65089733796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45970.65089733796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45970.65089733796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45970.65089733796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45970.65089733796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45970.65089733796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45970.65089733796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45970.65089733796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45970.65089733796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45970.65089733796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45970.65089733796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45970.65089733796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45970.65089733796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45970.65089733796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45970.65089733796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45970.65089733796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45970.65089733796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45970.65089733796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45970.65089733796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45970.65089733796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45970.65089733796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45970.65089733796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45970.65089733796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45970.65089733796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45970.65089733796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45970.65089733796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45970.65089733796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45970.65089733796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45970.65089733796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ref="G36:G67" ca="1" si="2">IFERROR(NOW()-F36,"")</f>
        <v>45970.65089733796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45970.65089733796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45970.65089733796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45970.65089733796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45970.65089733796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45970.65089733796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45970.65089733796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45970.65089733796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45970.65089733796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45970.65089733796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45970.65089733796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45970.65089733796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45970.65089733796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45970.65089733796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45970.65089733796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45970.65089733796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45970.65089733796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45970.65089733796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45970.65089733796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45970.65089733796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45970.65089733796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45970.65089733796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45970.65089733796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45970.65089733796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45970.65089733796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45970.65089733796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45970.65089733796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45970.65089733796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45970.65089733796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45970.65089733796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45970.65089733796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45970.65089733796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ref="G68:G99" ca="1" si="3">IFERROR(NOW()-F68,"")</f>
        <v>45970.65089733796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45970.65089733796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45970.65089733796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45970.65089733796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45970.65089733796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45970.65089733796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45970.65089733796</v>
      </c>
      <c r="H74" s="96"/>
      <c r="I74" s="135" t="str">
        <f>IFERROR(VLOOKUP(D74,DB!A:F,6,0),"")</f>
        <v/>
      </c>
      <c r="J74" s="135"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78.818837152772176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44.4620203703671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1" ca="1" si="1">IFERROR(NOW()-F4,"")</f>
        <v>21.989786574071331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45970.650897685184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45970.650897685184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45970.650897685184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45970.650897685184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45970.650897685184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45970.650897685184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45970.650897685184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45970.650897685184</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45970.650897685184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45970.650897685184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45970.650897685184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45970.650897685184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45970.650897685184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45970.650897685184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45970.650897685184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45970.650897685184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45970.650897685184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45970.650897685184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45970.650897685184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45970.650897685184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45970.650897685184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45970.650897685184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45970.650897685184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45970.650897685184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45970.650897685184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45970.650897685184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45970.650897685184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45970.650897685184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45970.650897685184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45970.650897685184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45970.650897685184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45970.650897685184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45970.650897685184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45970.650897685184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45970.650897685184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45970.650897685184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45970.650897685184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45970.650897685184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45970.650897685184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45970.650897685184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45970.650897685184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45970.650897685184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45970.650897685184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45970.650897685184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45970.650897685184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45970.650897685184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45970.650897685184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45970.650897685184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45970.650897685184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45970.650897685184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45970.650897685184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45970.650897685184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45970.650897685184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45970.650897685184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45970.650897685184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45970.650897685184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45970.650897685184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45970.650897685184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45970.650897685184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45970.650897685184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45970.650897685184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45970.650897685184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45970.650897685184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45970.650897685184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45970.650897685184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45970.650897685184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45970.650897685184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45970.650897685184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45970.650897685184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45970.650897685184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45970.650897685184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45970.650897685184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45970.650897685184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45970.650897685184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45970.650897685184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45970.650897685184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45970.650897685184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45970.650897685184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45970.650897685184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45970.650897685184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45970.650897685184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45970.650897685184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45970.650897685184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45970.650897685184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45970.650897685184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45970.650897685184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45970.650897685184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45970.650897685184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45970.650897685184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45970.650897685184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45970.650897685184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45970.650897685184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45970.650897685184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45970.650897685184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45970.650897685184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45970.650897685184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45970.650897685184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45970.650897685184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45970.650897685184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45970.650897685184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45970.650897685184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45970.650897685184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45970.650897685184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45970.650897685184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45970.650897685184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45970.650897685184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45970.650897685184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45970.650897685184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45970.650897685184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45970.650897685184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45970.650897685184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45970.650897685184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45970.650897685184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45970.650897685184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45970.650897685184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45970.650897685184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45970.650897685184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45970.650897685184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45970.650897685184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45970.650897685184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45970.650897685184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45970.650897685184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45970.650897685184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45970.650897685184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45970.650897685184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45970.650897685184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45970.650897685184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45970.650897685184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45970.650897685184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45970.650897685184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45970.650897685184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45970.650897685184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45970.650897685184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45970.650897685184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45970.650897685184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45970.650897685184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45970.650897685184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45970.650897685184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45970.650897685184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45970.650897685184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45970.650897685184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45970.650897685184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45970.650897685184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45970.650897685184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45970.650897685184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45970.650897685184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45970.650897685184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45970.650897685184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45970.650897685184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45970.650897685184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45970.650897685184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45970.650897685184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45970.650897685184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45970.650897685184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45970.650897685184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45970.650897685184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45970.650897685184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45970.650897685184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45970.650897685184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45970.650897685184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45970.650897685184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45970.650897685184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45970.650897685184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45970.650897685184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45970.650897685184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45970.650897685184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45970.650897685184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45970.650897685184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45970.650897685184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45970.650897685184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45970.650897685184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45970.650897685184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45970.650897685184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45970.650897685184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45970.650897685184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45970.650897685184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45970.650897685184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45970.650897685184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45970.650897685184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45970.650897685184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45970.650897685184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45970.650897685184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45970.650897685184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45970.650897685184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45970.650897685184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45970.650897685184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45970.650897685184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45970.650897685184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45970.650897685184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45970.650897685184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45970.650897685184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45970.650897685184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45970.650897685184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45970.650897685184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45970.650897685184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45970.650897685184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45970.650897685184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45970.650897685184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45970.650897685184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45970.650897685184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45970.650897685184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45970.650897685184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45970.650897685184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45970.650897685184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45970.650897685184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45970.650897685184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45970.650897685184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45970.650897685184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45970.650897685184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45970.650897685184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45970.650897685184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45970.650897685184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45970.650897685184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45970.650897685184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45970.650897685184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45970.650897685184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45970.650897685184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45970.650897685184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45970.650897685184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45970.650897685184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45970.650897685184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45970.650897685184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45970.650897685184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45970.650897685184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45970.650897685184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45970.650897685184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45970.650897685184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45970.650897685184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45970.650897685184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45970.650897685184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45970.650897685184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45970.650897685184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45970.650897685184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45970.650897685184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45970.650897685184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45970.650897685184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45970.650897685184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45970.650897685184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45970.650897685184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45970.650897685184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45970.650897685184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45970.650897685184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45970.650897685184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45970.650897685184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45970.650897685184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45970.650897685184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45970.650897685184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45970.650897685184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45970.650897685184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45970.650897685184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45970.650897685184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45970.650897685184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45970.650897685184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45970.650897685184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45970.650897685184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45970.650897685184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45970.650897685184</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9"/>
  <sheetViews>
    <sheetView tabSelected="1" workbookViewId="0">
      <selection activeCell="K4" sqref="K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2</v>
      </c>
      <c r="D2" s="142" t="s">
        <v>29650</v>
      </c>
      <c r="E2" s="124" t="s">
        <v>39100</v>
      </c>
      <c r="F2" s="144"/>
      <c r="G2" s="105">
        <f t="shared" ref="G2:G17" ca="1" si="0">IFERROR(NOW()-F2,"-")</f>
        <v>45970.65089733796</v>
      </c>
      <c r="H2" s="144">
        <v>45970.641180555554</v>
      </c>
      <c r="I2" s="142" t="str">
        <f>IFERROR(VLOOKUP(D2,DB!A:F,6,0),"")</f>
        <v>SCECO</v>
      </c>
      <c r="J2" s="142" t="str">
        <f>IFERROR(VLOOKUP(D2,DB!A:G,7,0),"")</f>
        <v>Dead</v>
      </c>
      <c r="K2" s="145" t="s">
        <v>39122</v>
      </c>
      <c r="L2" s="146" t="str">
        <f>IFERROR(VLOOKUP(D2,DB!A:I,9,0),"")</f>
        <v>Latis</v>
      </c>
    </row>
    <row r="3" spans="1:16382" ht="31.5" customHeight="1">
      <c r="A3" s="141"/>
      <c r="B3" s="142" t="str">
        <f>IFERROR(VLOOKUP(D3,DB!A:K,11,0),"")</f>
        <v/>
      </c>
      <c r="C3" s="143"/>
      <c r="D3" s="142"/>
      <c r="E3" s="124"/>
      <c r="F3" s="144"/>
      <c r="G3" s="105">
        <f t="shared" ca="1" si="0"/>
        <v>45970.65089733796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45970.65089733796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45970.65089733796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45970.65089733796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45970.65089733796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45970.65089733796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45970.65089733796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45970.65089733796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45970.65089733796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45970.65089733796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45970.65089733796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45970.65089733796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45970.65089733796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45970.65089733796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45970.65089733796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ref="G18:G81" ca="1" si="1">IFERROR(NOW()-F18,"-")</f>
        <v>45970.65089733796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45970.65089733796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45970.65089733796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45970.65089733796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45970.65089733796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45970.65089733796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45970.65089733796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45970.65089733796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45970.65089733796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45970.65089733796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45970.65089733796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45970.65089733796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45970.65089733796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45970.65089733796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45970.65089733796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45970.65089733796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45970.65089733796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45970.65089733796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45970.65089733796</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45970.65089733796</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45970.65089733796</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45970.65089733796</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45970.65089733796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45970.65089733796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45970.65089733796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45970.65089733796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45970.65089733796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45970.65089733796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45970.65089733796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45970.65089733796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45970.65089733796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45970.65089733796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45970.65089733796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45970.65089733796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45970.65089733796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45970.65089733796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45970.65089733796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45970.65089733796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45970.65089733796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45970.65089733796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45970.65089733796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45970.65089733796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45970.65089733796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45970.65089733796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45970.65089733796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45970.65089733796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45970.65089733796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45970.65089733796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45970.65089733796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45970.65089733796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45970.65089733796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45970.65089733796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45970.65089733796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45970.65089733796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45970.65089733796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45970.65089733796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45970.65089733796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45970.65089733796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45970.65089733796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45970.65089733796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45970.65089733796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45970.65089733796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45970.65089733796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45970.65089733796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ref="G82:G145" ca="1" si="2">IFERROR(NOW()-F82,"-")</f>
        <v>45970.65089733796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45970.65089733796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45970.65089733796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45970.65089733796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45970.65089733796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45970.65089733796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45970.65089733796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45970.65089733796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45970.65089733796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45970.65089733796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45970.65089733796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45970.65089733796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45970.65089733796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45970.65089733796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45970.65089733796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45970.65089733796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45970.65089733796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45970.65089733796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45970.65089733796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45970.65089733796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45970.65089733796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45970.65089733796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45970.65089733796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45970.65089733796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45970.65089733796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45970.65089733796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45970.65089733796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45970.65089733796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45970.65089733796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45970.65089733796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45970.65089733796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45970.65089733796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45970.65089733796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45970.65089733796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45970.65089733796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45970.65089733796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45970.65089733796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45970.65089733796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45970.65089733796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45970.65089733796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45970.65089733796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45970.65089733796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45970.65089733796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45970.65089733796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45970.65089733796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45970.65089733796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45970.65089733796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45970.65089733796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45970.65089733796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45970.65089733796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45970.65089733796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45970.65089733796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45970.65089733796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45970.65089733796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45970.65089733796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45970.65089733796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45970.65089733796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45970.65089733796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45970.65089733796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45970.65089733796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45970.65089733796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45970.65089733796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45970.65089733796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45970.65089733796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ref="G146:G179" ca="1" si="3">IFERROR(NOW()-F146,"-")</f>
        <v>45970.65089733796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45970.65089733796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45970.65089733796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45970.65089733796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45970.65089733796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45970.65089733796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45970.65089733796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45970.65089733796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45970.65089733796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45970.65089733796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45970.65089733796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45970.65089733796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45970.65089733796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45970.65089733796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45970.65089733796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45970.65089733796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45970.65089733796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45970.65089733796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45970.65089733796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45970.65089733796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45970.65089733796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45970.65089733796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45970.65089733796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45970.65089733796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45970.65089733796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45970.65089733796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45970.65089733796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45970.65089733796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45970.65089733796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45970.65089733796</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45970.65089733796</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45970.65089733796</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45970.65089733796</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45970.65089733796</v>
      </c>
      <c r="H179" s="144"/>
      <c r="I179" s="142" t="str">
        <f>IFERROR(VLOOKUP(D179,DB!A:F,6,0),"")</f>
        <v/>
      </c>
      <c r="J179" s="142" t="str">
        <f>IFERROR(VLOOKUP(D179,DB!A:G,7,0),"")</f>
        <v/>
      </c>
      <c r="K179" s="145"/>
      <c r="L179" s="146" t="str">
        <f>IFERROR(VLOOKUP(D179,DB!A:I,9,0),"")</f>
        <v/>
      </c>
    </row>
  </sheetData>
  <dataValidations count="2">
    <dataValidation allowBlank="1" showInputMessage="1" showErrorMessage="1" sqref="E1" xr:uid="{9E1BC488-8814-4F8A-8DBE-742B3278AB71}"/>
    <dataValidation type="list" allowBlank="1" showInputMessage="1" showErrorMessage="1" sqref="E2:E1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2025-11-09T12:37:47Z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