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157" documentId="120_S{2AC9BD13-BADA-5192-A53E-5A8FF88502F6}" xr6:coauthVersionLast="47" xr6:coauthVersionMax="47" xr10:uidLastSave="{377CDC07-15F2-43D8-A302-08041F601313}"/>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<sst xmlns="http://schemas.openxmlformats.org/spreadsheetml/2006/main" count="180273" uniqueCount="39121">
  <si>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</si>
  <si>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</si>
  <si>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</si>
  <si>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</si>
  <si>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</si>
  <si>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</si>
  <si>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</si>
  <si>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</si>
  <si>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</si>
  <si>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</si>
  <si>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</si>
  <si>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</si>
  <si>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</si>
  <si>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</si>
  <si>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</si>
  <si>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</si>
  <si>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</si>
  <si>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</si>
  <si>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</si>
  <si>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</si>
  <si>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</si>
  <si>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</si>
  <si>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</si>
  <si>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</si>
  <si>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</si>
  <si>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</si>
  <si>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</si>
  <si>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</si>
  <si>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</si>
  <si>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</si>
  <si>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</si>
  <si>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</si>
  <si>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</si>
  <si>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</si>
  <si>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</si>
  <si>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</si>
  <si>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</si>
  <si>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</si>
  <si>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</si>
  <si>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</si>
  <si>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</si>
  <si>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</si>
  <si>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</si>
  <si>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</si>
  <si>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</si>
  <si>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</si>
  <si>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</si>
  <si>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</si>
  <si>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</si>
  <si>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</si>
  <si>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</si>
  <si>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</si>
  <si>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</si>
  <si>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</si>
  <si>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</si>
  <si>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</si>
  <si>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</si>
  <si>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</si>
  <si>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</si>
  <si>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</si>
  <si>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</si>
  <si>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</si>
  <si>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</si>
  <si>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</si>
  <si>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</si>
  <si>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</si>
  <si>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</si>
  <si>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</si>
  <si>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</si>
  <si>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</si>
  <si>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</si>
  <si>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</si>
  <si>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</si>
  <si>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</si>
  <si>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</si>
  <si>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</si>
  <si>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</si>
  <si>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</si>
  <si>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</si>
  <si>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</si>
  <si>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</si>
  <si>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</si>
  <si>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</si>
  <si>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</si>
  <si>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</si>
  <si>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</si>
  <si>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</si>
  <si>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</si>
  <si>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</si>
  <si>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</si>
  <si>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</si>
  <si>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</si>
  <si>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</si>
  <si>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</si>
  <si>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</si>
  <si>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</si>
  <si>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</si>
  <si>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</si>
  <si>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</si>
  <si>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</si>
  <si>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</si>
  <si>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</si>
  <si>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</si>
  <si>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</si>
  <si>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</si>
  <si>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</si>
  <si>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</si>
  <si>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</si>
  <si>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</si>
  <si>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</si>
  <si>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</si>
  <si>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</si>
  <si>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</si>
  <si>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</si>
  <si>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</si>
  <si>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</si>
  <si>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</si>
  <si>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</si>
  <si>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</si>
  <si>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</si>
  <si>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</si>
  <si>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</si>
  <si>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</si>
  <si>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</si>
  <si>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</si>
  <si>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</si>
  <si>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</si>
  <si>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</si>
  <si>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</si>
  <si>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</si>
  <si>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</si>
  <si>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</si>
  <si>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</si>
  <si>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</si>
  <si>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</si>
  <si>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</si>
  <si>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</si>
  <si>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</si>
  <si>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</si>
  <si>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</si>
  <si>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</si>
  <si>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</si>
  <si>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</si>
  <si>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</si>
  <si>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</si>
  <si>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</si>
  <si>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</si>
  <si>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</si>
  <si>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</si>
  <si>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</si>
  <si>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</si>
  <si>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</si>
  <si>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</si>
  <si>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</si>
  <si>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</si>
  <si>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</si>
  <si>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</si>
  <si>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</si>
  <si>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</si>
  <si>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</si>
  <si>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</si>
  <si>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</si>
  <si>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</si>
  <si>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</si>
  <si>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</si>
  <si>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</si>
  <si>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</si>
  <si>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</si>
  <si>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</si>
  <si>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</si>
  <si>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</si>
  <si>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</si>
  <si>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</si>
  <si>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</si>
  <si>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</si>
  <si>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</si>
  <si>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</si>
  <si>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</si>
  <si>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</si>
  <si>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</si>
  <si>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</si>
  <si>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</si>
  <si>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</si>
  <si>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</si>
  <si>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</si>
  <si>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</si>
  <si>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</si>
  <si>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</si>
  <si>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</si>
  <si>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</si>
  <si>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</si>
  <si>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</si>
  <si>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</si>
  <si>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</si>
  <si>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</si>
  <si>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</si>
  <si>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</si>
  <si>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</si>
  <si>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</si>
  <si>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</si>
  <si>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</si>
  <si>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</si>
  <si>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</si>
  <si>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</si>
  <si>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</si>
  <si>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</si>
  <si>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</si>
  <si>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</si>
  <si>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</si>
  <si>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</si>
  <si>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</si>
  <si>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</si>
  <si>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</si>
  <si>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</si>
  <si>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</si>
  <si>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</si>
  <si>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</si>
  <si>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</si>
  <si>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</si>
  <si>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</si>
  <si>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</si>
  <si>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</si>
  <si>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</si>
  <si>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</si>
  <si>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</si>
  <si>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</si>
  <si>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</si>
  <si>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</si>
  <si>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</si>
  <si>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</si>
  <si>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</si>
  <si>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</si>
  <si>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</si>
  <si>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</si>
  <si>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</si>
  <si>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</si>
  <si>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</si>
  <si>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</si>
  <si>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</si>
  <si>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</si>
  <si>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</si>
  <si>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</si>
  <si>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</si>
  <si>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</si>
  <si>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</si>
  <si>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</si>
  <si>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</si>
  <si>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</si>
  <si>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</si>
  <si>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</si>
  <si>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</si>
  <si>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</si>
  <si>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</si>
  <si>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</si>
  <si>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</si>
  <si>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</si>
  <si>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</si>
  <si>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</si>
  <si>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</si>
  <si>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</si>
  <si>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</si>
  <si>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</si>
  <si>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</si>
  <si>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</si>
  <si>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</si>
  <si>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</si>
  <si>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</si>
  <si>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</si>
  <si>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</si>
  <si>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</si>
  <si>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</si>
  <si>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</si>
  <si>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</si>
  <si>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</si>
  <si>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</si>
  <si>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</si>
  <si>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</si>
  <si>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</si>
  <si>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</si>
  <si>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</si>
  <si>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</si>
  <si>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</si>
  <si>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</si>
  <si>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</si>
  <si>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</si>
  <si>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</si>
  <si>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</si>
  <si>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</si>
  <si>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</si>
  <si>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</si>
  <si>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</si>
  <si>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</si>
  <si>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</si>
  <si>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</si>
  <si>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</si>
  <si>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</si>
  <si>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</si>
  <si>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</si>
  <si>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</si>
  <si>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</si>
  <si>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</si>
  <si>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</si>
  <si>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</si>
  <si>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</si>
  <si>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</si>
  <si>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</si>
  <si>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</si>
  <si>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</si>
  <si>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</si>
  <si>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</si>
  <si>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</si>
  <si>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</si>
  <si>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</si>
  <si>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</si>
  <si>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</si>
  <si>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</si>
  <si>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</si>
  <si>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</si>
  <si>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</si>
  <si>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</si>
  <si>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</si>
  <si>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</si>
  <si>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</si>
  <si>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</si>
  <si>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</si>
  <si>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</si>
  <si>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</si>
  <si>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</si>
  <si>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</si>
  <si>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</si>
  <si>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</si>
  <si>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</si>
  <si>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</si>
  <si>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</si>
  <si>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</si>
  <si>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</si>
  <si>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</si>
  <si>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</si>
  <si>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</si>
  <si>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</si>
  <si>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</si>
  <si>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</si>
  <si>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</si>
  <si>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</si>
  <si>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</si>
  <si>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</si>
  <si>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</si>
  <si>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</si>
  <si>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</si>
  <si>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</si>
  <si>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</si>
  <si>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</si>
  <si>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</si>
  <si>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</si>
  <si>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</si>
  <si>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</si>
  <si>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</si>
  <si>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</si>
  <si>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</si>
  <si>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</si>
  <si>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</si>
  <si>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</si>
  <si>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</si>
  <si>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</si>
  <si>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</si>
  <si>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</si>
  <si>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</si>
  <si>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</si>
  <si>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</si>
  <si>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</si>
  <si>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</si>
  <si>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</si>
  <si>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</si>
  <si>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</si>
  <si>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</si>
  <si>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</si>
  <si>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</si>
  <si>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</si>
  <si>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</si>
  <si>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</si>
  <si>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</si>
  <si>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</si>
  <si>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</si>
  <si>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</si>
  <si>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</si>
  <si>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</si>
  <si>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</si>
  <si>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</si>
  <si>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</si>
  <si>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</si>
  <si>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</si>
  <si>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</si>
  <si>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</si>
  <si>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</si>
  <si>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</si>
  <si>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</si>
  <si>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</si>
  <si>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</si>
  <si>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</si>
  <si>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</si>
  <si>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</si>
  <si>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</si>
  <si>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</si>
  <si>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</si>
  <si>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</si>
  <si>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</si>
  <si>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</si>
  <si>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</si>
  <si>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</si>
  <si>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</si>
  <si>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</si>
  <si>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</si>
  <si>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</si>
  <si>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</si>
  <si>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</si>
  <si>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</si>
  <si>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</si>
  <si>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</si>
  <si>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</si>
  <si>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</si>
  <si>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</si>
  <si>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</si>
  <si>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</si>
  <si>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</si>
  <si>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</si>
  <si>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</si>
  <si>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</si>
  <si>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</si>
  <si>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</si>
  <si>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</si>
  <si>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</si>
  <si>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</si>
  <si>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</si>
  <si>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</si>
  <si>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</si>
  <si>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</si>
  <si>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</si>
  <si>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</si>
  <si>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</si>
  <si>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</si>
  <si>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</si>
  <si>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</si>
  <si>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</si>
  <si>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</si>
  <si>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</si>
  <si>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</si>
  <si>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</si>
  <si>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</si>
  <si>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</si>
  <si>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</si>
  <si>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</si>
  <si>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</si>
  <si>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</si>
  <si>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</si>
  <si>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</si>
  <si>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</si>
  <si>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</si>
  <si>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</si>
  <si>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</si>
  <si>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</si>
  <si>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</si>
  <si>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</si>
  <si>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</si>
  <si>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</si>
  <si>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</si>
  <si>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</si>
  <si>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</si>
  <si>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</si>
  <si>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</si>
  <si>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</si>
  <si>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</si>
  <si>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</si>
  <si>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</si>
  <si>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</si>
  <si>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</si>
  <si>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</si>
  <si>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</si>
  <si>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</si>
  <si>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</si>
  <si>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</si>
  <si>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</si>
  <si>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</si>
  <si>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</si>
  <si>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</si>
  <si>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</si>
  <si>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</si>
  <si>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</si>
  <si>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</si>
  <si>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</si>
  <si>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</si>
  <si>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</si>
  <si>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</si>
  <si>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</si>
  <si>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</si>
  <si>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</si>
  <si>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</si>
  <si>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</si>
  <si>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</si>
  <si>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</si>
  <si>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</si>
  <si>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</si>
  <si>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</si>
  <si>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</si>
  <si>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</si>
  <si>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</si>
  <si>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</si>
  <si>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</si>
  <si>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</si>
  <si>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</si>
  <si>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</si>
  <si>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</si>
  <si>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</si>
  <si>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</si>
  <si>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</si>
  <si>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</si>
  <si>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</si>
  <si>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</si>
  <si>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</si>
  <si>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</si>
  <si>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</si>
  <si>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</si>
  <si>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</si>
  <si>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</si>
  <si>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</si>
  <si>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</si>
  <si>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</si>
  <si>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</si>
  <si>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</si>
  <si>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</si>
  <si>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</si>
  <si>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</si>
  <si>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</si>
  <si>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</si>
  <si>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</si>
  <si>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</si>
  <si>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</si>
  <si>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</si>
  <si>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</si>
  <si>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</si>
  <si>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</si>
  <si>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</si>
  <si>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</si>
  <si>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</si>
  <si>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</si>
  <si>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</si>
  <si>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</si>
  <si>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</si>
  <si>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</si>
  <si>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</si>
  <si>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</si>
  <si>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</si>
  <si>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</si>
  <si>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</si>
  <si>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</si>
  <si>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</si>
  <si>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</si>
  <si>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</si>
  <si>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</si>
  <si>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</si>
  <si>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</si>
  <si>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</si>
  <si>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</si>
  <si>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</si>
  <si>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</si>
  <si>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</si>
  <si>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</si>
  <si>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</si>
  <si>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</si>
  <si>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</si>
  <si>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</si>
  <si>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</si>
  <si>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</si>
  <si>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</si>
  <si>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</si>
  <si>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</si>
  <si>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</si>
  <si>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</si>
  <si>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</si>
  <si>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</si>
  <si>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</si>
  <si>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</si>
  <si>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</si>
  <si>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</si>
  <si>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</si>
  <si>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</si>
  <si>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</si>
  <si>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</si>
  <si>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</si>
  <si>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</si>
  <si>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</si>
  <si>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</si>
  <si>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</si>
  <si>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</si>
  <si>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</si>
  <si>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</si>
  <si>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</si>
  <si>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</si>
  <si>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</si>
  <si>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</si>
  <si>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</si>
  <si>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</si>
  <si>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</si>
  <si>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</si>
  <si>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</si>
  <si>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</si>
  <si>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</si>
  <si>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</si>
  <si>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</si>
  <si>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</si>
  <si>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</si>
  <si>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</si>
  <si>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</si>
  <si>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</si>
  <si>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</si>
  <si>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</si>
  <si>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</si>
  <si>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</si>
  <si>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</si>
  <si>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</si>
  <si>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</si>
  <si>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</si>
  <si>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</si>
  <si>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</si>
  <si>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</si>
  <si>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</si>
  <si>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</si>
  <si>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</si>
  <si>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</si>
  <si>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</si>
  <si>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</si>
  <si>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</si>
  <si>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</si>
  <si>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</si>
  <si>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</si>
  <si>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</si>
  <si>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</si>
  <si>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</si>
  <si>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</si>
  <si>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</si>
  <si>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</si>
  <si>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</si>
  <si>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</si>
  <si>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</si>
  <si>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</si>
  <si>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</si>
  <si>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</si>
  <si>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</si>
  <si>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</si>
  <si>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</si>
  <si>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</si>
  <si>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</si>
  <si>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</si>
  <si>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</si>
  <si>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</si>
  <si>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</si>
  <si>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</si>
  <si>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</si>
  <si>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</si>
  <si>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</si>
  <si>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</si>
  <si>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</si>
  <si>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</si>
  <si>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</si>
  <si>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</si>
  <si>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</si>
  <si>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</si>
  <si>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</si>
  <si>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</si>
  <si>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</si>
  <si>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</si>
  <si>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</si>
  <si>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</si>
  <si>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</si>
  <si>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</si>
  <si>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</si>
  <si>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</si>
  <si>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</si>
  <si>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</si>
  <si>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</si>
  <si>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</si>
  <si>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</si>
  <si>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</si>
  <si>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</si>
  <si>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</si>
  <si>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</si>
  <si>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</si>
  <si>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</si>
  <si>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</si>
  <si>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</si>
  <si>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</si>
  <si>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</si>
  <si>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</si>
  <si>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</si>
  <si>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</si>
  <si>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</si>
  <si>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</si>
  <si>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</si>
  <si>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</si>
  <si>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</si>
  <si>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</si>
  <si>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</si>
  <si>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</si>
  <si>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</si>
  <si>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</si>
  <si>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</si>
  <si>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</si>
  <si>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</si>
  <si>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</si>
  <si>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</si>
  <si>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</si>
  <si>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</si>
  <si>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</si>
  <si>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</si>
  <si>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</si>
  <si>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</si>
  <si>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</si>
  <si>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</si>
  <si>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</si>
  <si>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</si>
  <si>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</si>
  <si>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</si>
  <si>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</si>
  <si>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</si>
  <si>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</si>
  <si>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</si>
  <si>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</si>
  <si>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</si>
  <si>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</si>
  <si>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</si>
  <si>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</si>
  <si>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</si>
  <si>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</si>
  <si>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</si>
  <si>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</si>
  <si>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</si>
  <si>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</si>
  <si>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</si>
  <si>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</si>
  <si>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</si>
  <si>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</si>
  <si>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</si>
  <si>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</si>
  <si>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</si>
  <si>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</si>
  <si>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</si>
  <si>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</si>
  <si>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</si>
  <si>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</si>
  <si>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</si>
  <si>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</si>
  <si>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</si>
  <si>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</si>
  <si>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</si>
  <si>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</si>
  <si>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</si>
  <si>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</si>
  <si>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</si>
  <si>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</si>
  <si>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</si>
  <si>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</si>
  <si>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</si>
  <si>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</si>
  <si>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</si>
  <si>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</si>
  <si>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</si>
  <si>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</si>
  <si>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</si>
  <si>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</si>
  <si>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</si>
  <si>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</si>
  <si>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</si>
  <si>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</si>
  <si>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</si>
  <si>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</si>
  <si>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</si>
  <si>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</si>
  <si>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</si>
  <si>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</si>
  <si>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</si>
  <si>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</si>
  <si>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</si>
  <si>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</si>
  <si>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</si>
  <si>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</si>
  <si>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</si>
  <si>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</si>
  <si>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</si>
  <si>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</si>
  <si>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</si>
  <si>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</si>
  <si>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</si>
  <si>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</si>
  <si>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</si>
  <si>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</si>
  <si>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</si>
  <si>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</si>
  <si>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</si>
  <si>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</si>
  <si>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</si>
  <si>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</si>
  <si>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</si>
  <si>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</si>
  <si>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</si>
  <si>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</si>
  <si>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</si>
  <si>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</si>
  <si>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</si>
  <si>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</si>
  <si>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</si>
  <si>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</si>
  <si>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</si>
  <si>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</si>
  <si>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</si>
  <si>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</si>
  <si>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</si>
  <si>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</si>
  <si>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</si>
  <si>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</si>
  <si>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</si>
  <si>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</si>
  <si>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</si>
  <si>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</si>
  <si>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</si>
  <si>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</si>
  <si>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</si>
  <si>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</si>
  <si>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</si>
  <si>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</si>
  <si>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</si>
  <si>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</si>
  <si>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</si>
  <si>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</si>
  <si>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</si>
  <si>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</si>
  <si>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</si>
  <si>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</si>
  <si>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</si>
  <si>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</si>
  <si>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</si>
  <si>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</si>
  <si>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</si>
  <si>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</si>
  <si>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</si>
  <si>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</si>
  <si>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</si>
  <si>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</si>
  <si>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</si>
  <si>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</si>
  <si>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</si>
  <si>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</si>
  <si>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</si>
  <si>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</si>
  <si>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</si>
  <si>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</si>
  <si>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</si>
  <si>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</si>
  <si>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</si>
  <si>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</si>
  <si>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</si>
  <si>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</si>
  <si>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</si>
  <si>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</si>
  <si>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</si>
  <si>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</si>
  <si>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</si>
  <si>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</si>
  <si>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</si>
  <si>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</si>
  <si>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</si>
  <si>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</si>
  <si>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</si>
  <si>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</si>
  <si>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</si>
  <si>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</si>
  <si>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</si>
  <si>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</si>
  <si>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</si>
  <si>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</si>
  <si>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</si>
  <si>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</si>
  <si>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</si>
  <si>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</si>
  <si>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</si>
  <si>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</si>
  <si>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</si>
  <si>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</si>
  <si>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</si>
  <si>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</si>
  <si>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</si>
  <si>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</si>
  <si>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</si>
  <si>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</si>
  <si>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</si>
  <si>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</si>
  <si>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</si>
  <si>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</si>
  <si>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</si>
  <si>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</si>
  <si>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</si>
  <si>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</si>
  <si>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</si>
  <si>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</si>
  <si>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</si>
  <si>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</si>
  <si>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</si>
  <si>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</si>
  <si>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</si>
  <si>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</si>
  <si>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</si>
  <si>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</si>
  <si>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</si>
  <si>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</si>
  <si>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</si>
  <si>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</si>
  <si>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</si>
  <si>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</si>
  <si>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</si>
  <si>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</si>
  <si>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</si>
  <si>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</si>
  <si>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</si>
  <si>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</si>
  <si>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</si>
  <si>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</si>
  <si>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</si>
  <si>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</si>
  <si>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</si>
  <si>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</si>
  <si>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</si>
  <si>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</si>
  <si>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</si>
  <si>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</si>
  <si>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</si>
  <si>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</si>
  <si>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</si>
  <si>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</si>
  <si>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</si>
  <si>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</si>
  <si>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</si>
  <si>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</si>
  <si>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</si>
  <si>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</si>
  <si>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</si>
  <si>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</si>
  <si>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</si>
  <si>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</si>
  <si>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</si>
  <si>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</si>
  <si>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</si>
  <si>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</si>
  <si>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</si>
  <si>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</si>
  <si>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</si>
  <si>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</si>
  <si>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</si>
  <si>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</si>
  <si>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</si>
  <si>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</si>
  <si>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</si>
  <si>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</si>
  <si>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</si>
  <si>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</si>
  <si>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</si>
  <si>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</si>
  <si>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</si>
  <si>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</si>
  <si>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</si>
  <si>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</si>
  <si>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</si>
  <si>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</si>
  <si>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</si>
  <si>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</si>
  <si>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</si>
  <si>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</si>
  <si>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</si>
  <si>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</si>
  <si>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</si>
  <si>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</si>
  <si>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</si>
  <si>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</si>
  <si>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</si>
  <si>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</si>
  <si>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</si>
  <si>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</si>
  <si>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</si>
  <si>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</si>
  <si>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</si>
  <si>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</si>
  <si>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</si>
  <si>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</si>
  <si>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</si>
  <si>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</si>
  <si>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</si>
  <si>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</si>
  <si>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</si>
  <si>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</si>
  <si>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</si>
  <si>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</si>
  <si>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</si>
  <si>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</si>
  <si>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</si>
  <si>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</si>
  <si>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</si>
  <si>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</si>
  <si>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</si>
  <si>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</si>
  <si>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</si>
  <si>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</si>
  <si>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</si>
  <si>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</si>
  <si>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</si>
  <si>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</si>
  <si>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</si>
  <si>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</si>
  <si>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</si>
  <si>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</si>
  <si>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</si>
  <si>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</si>
  <si>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</si>
  <si>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</si>
  <si>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</si>
  <si>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</si>
  <si>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</si>
  <si>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</si>
  <si>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</si>
  <si>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</si>
  <si>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</si>
  <si>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</si>
  <si>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</si>
  <si>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</si>
  <si>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</si>
  <si>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</si>
  <si>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</si>
  <si>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</si>
  <si>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</si>
  <si>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</si>
  <si>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</si>
  <si>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</si>
  <si>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</si>
  <si>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</si>
  <si>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</si>
  <si>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</si>
  <si>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</si>
  <si>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</si>
  <si>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</si>
  <si>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</si>
  <si>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</si>
  <si>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</si>
  <si>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</si>
  <si>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</si>
  <si>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</si>
  <si>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</si>
  <si>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</si>
  <si>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</si>
  <si>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</si>
  <si>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</si>
  <si>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</si>
  <si>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</si>
  <si>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</si>
  <si>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</si>
  <si>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</si>
  <si>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</si>
  <si>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</si>
  <si>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</si>
  <si>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</si>
  <si>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</si>
  <si>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</si>
  <si>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</si>
  <si>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</si>
  <si>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</si>
  <si>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</si>
  <si>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</si>
  <si>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</si>
  <si>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</si>
  <si>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</si>
  <si>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</si>
  <si>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</si>
  <si>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</si>
  <si>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</si>
  <si>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</si>
  <si>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</si>
  <si>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</si>
  <si>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</si>
  <si>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</si>
  <si>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</si>
  <si>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</si>
  <si>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</si>
  <si>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</si>
  <si>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</si>
  <si>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</si>
  <si>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</si>
  <si>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</si>
  <si>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</si>
  <si>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</si>
  <si>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</si>
  <si>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</si>
  <si>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</si>
  <si>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</si>
  <si>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</si>
  <si>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</si>
  <si>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</si>
  <si>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</si>
  <si>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</si>
  <si>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</si>
  <si>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</si>
  <si>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</si>
  <si>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</si>
  <si>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</si>
  <si>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</si>
  <si>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</si>
  <si>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</si>
  <si>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</si>
  <si>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</si>
  <si>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</si>
  <si>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</si>
  <si>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</si>
  <si>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</si>
  <si>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</si>
  <si>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</si>
  <si>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</si>
  <si>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</si>
  <si>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</si>
  <si>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</si>
  <si>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</si>
  <si>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</si>
  <si>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</si>
  <si>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</si>
  <si>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</si>
  <si>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</si>
  <si>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</si>
  <si>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</si>
  <si>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</si>
  <si>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</si>
  <si>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</si>
  <si>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</si>
  <si>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</si>
  <si>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</si>
  <si>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</si>
  <si>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</si>
  <si>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</si>
  <si>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</si>
  <si>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</si>
  <si>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</si>
  <si>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</si>
  <si>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</si>
  <si>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</si>
  <si>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</si>
  <si>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</si>
  <si>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</si>
  <si>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</si>
  <si>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</si>
  <si>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</si>
  <si>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</si>
  <si>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</si>
  <si>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</si>
  <si>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</si>
  <si>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</si>
  <si>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</si>
  <si>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</si>
  <si>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</si>
  <si>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</si>
  <si>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</si>
  <si>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</si>
  <si>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</si>
  <si>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</si>
  <si>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</si>
  <si>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</si>
  <si>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</si>
  <si>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</si>
  <si>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</si>
  <si>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</si>
  <si>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</si>
  <si>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</si>
  <si>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</si>
  <si>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</si>
  <si>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</si>
  <si>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</si>
  <si>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</si>
  <si>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</si>
  <si>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</si>
  <si>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</si>
  <si>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</si>
  <si>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</si>
  <si>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</si>
  <si>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</si>
  <si>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</si>
  <si>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</si>
  <si>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</si>
  <si>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</si>
  <si>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</si>
  <si>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</si>
  <si>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</si>
  <si>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</si>
  <si>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</si>
  <si>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</si>
  <si>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</si>
  <si>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</si>
  <si>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</si>
  <si>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</si>
  <si>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</si>
  <si>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</si>
  <si>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</si>
  <si>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</si>
  <si>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</si>
  <si>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</si>
  <si>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</si>
  <si>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</si>
  <si>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</si>
  <si>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</si>
  <si>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</si>
  <si>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</si>
  <si>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</si>
  <si>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</si>
  <si>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</si>
  <si>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</si>
  <si>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</si>
  <si>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</si>
  <si>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</si>
  <si>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</si>
  <si>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</si>
  <si>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</si>
  <si>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</si>
  <si>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</si>
  <si>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</si>
  <si>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</si>
  <si>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</si>
  <si>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</si>
  <si>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</si>
  <si>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</si>
  <si>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</si>
  <si>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</si>
  <si>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</si>
  <si>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</si>
  <si>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</si>
  <si>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</si>
  <si>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</si>
  <si>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</si>
  <si>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</si>
  <si>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</si>
  <si>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</si>
  <si>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</si>
  <si>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</si>
  <si>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</si>
  <si>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</si>
  <si>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</si>
  <si>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</si>
  <si>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</si>
  <si>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</si>
  <si>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</si>
  <si>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</si>
  <si>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</si>
  <si>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</si>
  <si>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</si>
  <si>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</si>
  <si>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</si>
  <si>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</si>
  <si>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</si>
  <si>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</si>
  <si>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</si>
  <si>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</si>
  <si>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</si>
  <si>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</si>
  <si>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</si>
  <si>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</si>
  <si>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</si>
  <si>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</si>
  <si>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</si>
  <si>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</si>
  <si>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</si>
  <si>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</si>
  <si>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</si>
  <si>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</si>
  <si>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</si>
  <si>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</si>
  <si>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</si>
  <si>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</si>
  <si>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</si>
  <si>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</si>
  <si>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</si>
  <si>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</si>
  <si>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</si>
  <si>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</si>
  <si>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</si>
  <si>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</si>
  <si>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</si>
  <si>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</si>
  <si>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</si>
  <si>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</si>
  <si>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</si>
  <si>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</si>
  <si>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</si>
  <si>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</si>
  <si>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</si>
  <si>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</si>
  <si>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</si>
  <si>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</si>
  <si>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</si>
  <si>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</si>
  <si>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</si>
  <si>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</si>
  <si>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</si>
  <si>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</si>
  <si>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</si>
  <si>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</si>
  <si>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</si>
  <si>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</si>
  <si>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</si>
  <si>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</si>
  <si>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</si>
  <si>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</si>
  <si>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</si>
  <si>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</si>
  <si>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</si>
  <si>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</si>
  <si>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</si>
  <si>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</si>
  <si>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</si>
  <si>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</si>
  <si>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</si>
  <si>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</si>
  <si>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</si>
  <si>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</si>
  <si>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</si>
  <si>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</si>
  <si>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</si>
  <si>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</si>
  <si>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</si>
  <si>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</si>
  <si>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</si>
  <si>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</si>
  <si>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</si>
  <si>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</si>
  <si>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</si>
  <si>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</si>
  <si>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</si>
  <si>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</si>
  <si>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</si>
  <si>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</si>
  <si>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</si>
  <si>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</si>
  <si>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</si>
  <si>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</si>
  <si>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</si>
  <si>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</si>
  <si>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</si>
  <si>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</si>
  <si>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</si>
  <si>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</si>
  <si>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</si>
  <si>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</si>
  <si>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</si>
  <si>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</si>
  <si>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</si>
  <si>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</si>
  <si>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</si>
  <si>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</si>
  <si>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</si>
  <si>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</si>
  <si>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</si>
  <si>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</si>
  <si>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</si>
  <si>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</si>
  <si>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</si>
  <si>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</si>
  <si>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</si>
  <si>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</si>
  <si>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</si>
  <si>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</si>
  <si>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</si>
  <si>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</si>
  <si>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</si>
  <si>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</si>
  <si>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</si>
  <si>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</si>
  <si>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</si>
  <si>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</si>
  <si>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</si>
  <si>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</si>
  <si>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</si>
  <si>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</si>
  <si>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</si>
  <si>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</si>
  <si>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</si>
  <si>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</si>
  <si>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</si>
  <si>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</si>
  <si>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</si>
  <si>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</si>
  <si>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</si>
  <si>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</si>
  <si>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</si>
  <si>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</si>
  <si>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</si>
  <si>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</si>
  <si>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</si>
  <si>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</si>
  <si>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</si>
  <si>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</si>
  <si>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</si>
  <si>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</si>
  <si>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</si>
  <si>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</si>
  <si>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</si>
  <si>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</si>
  <si>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</si>
  <si>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</si>
  <si>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</si>
  <si>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</si>
  <si>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</si>
  <si>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</si>
  <si>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</si>
  <si>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</si>
  <si>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</si>
  <si>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</si>
  <si>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</si>
  <si>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</si>
  <si>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</si>
  <si>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</si>
  <si>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</si>
  <si>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</si>
  <si>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</si>
  <si>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</si>
  <si>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</si>
  <si>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</si>
  <si>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</si>
  <si>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</si>
  <si>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</si>
  <si>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</si>
  <si>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</si>
  <si>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</si>
  <si>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</si>
  <si>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</si>
  <si>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</si>
  <si>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</si>
  <si>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</si>
  <si>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</si>
  <si>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</si>
  <si>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</si>
  <si>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</si>
  <si>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</si>
  <si>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</si>
  <si>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</si>
  <si>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</si>
  <si>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</si>
  <si>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</si>
  <si>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</si>
  <si>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</si>
  <si>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</si>
  <si>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</si>
  <si>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</si>
  <si>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</si>
  <si>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</si>
  <si>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</si>
  <si>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</si>
  <si>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</si>
  <si>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</si>
  <si>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</si>
  <si>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</si>
  <si>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</si>
  <si>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</si>
  <si>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</si>
  <si>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</si>
  <si>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</si>
  <si>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</si>
  <si>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</si>
  <si>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</si>
  <si>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</si>
  <si>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</si>
  <si>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</si>
  <si>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</si>
  <si>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</si>
  <si>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</si>
  <si>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</si>
  <si>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</si>
  <si>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</si>
  <si>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</si>
  <si>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</si>
  <si>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</si>
  <si>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</si>
  <si>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</si>
  <si>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</si>
  <si>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</si>
  <si>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</si>
  <si>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</si>
  <si>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</si>
  <si>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</si>
  <si>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</si>
  <si>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</si>
  <si>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</si>
  <si>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</si>
  <si>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</si>
  <si>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</si>
  <si>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</si>
  <si>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</si>
  <si>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</si>
  <si>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</si>
  <si>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</si>
  <si>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</si>
  <si>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</si>
  <si>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</si>
  <si>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</si>
  <si>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</si>
  <si>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</si>
  <si>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</si>
  <si>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</si>
  <si>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</si>
  <si>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</si>
  <si>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</si>
  <si>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</si>
  <si>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</si>
  <si>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</si>
  <si>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</si>
  <si>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</si>
  <si>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</si>
  <si>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</si>
  <si>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</si>
  <si>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</si>
  <si>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</si>
  <si>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</si>
  <si>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</si>
  <si>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</si>
  <si>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</si>
  <si>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</si>
  <si>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</si>
  <si>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</si>
  <si>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</si>
  <si>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</si>
  <si>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</si>
  <si>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</si>
  <si>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</si>
  <si>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</si>
  <si>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</si>
  <si>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</si>
  <si>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</si>
  <si>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</si>
  <si>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</si>
  <si>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</si>
  <si>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</si>
  <si>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</si>
  <si>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</si>
  <si>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</si>
  <si>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</si>
  <si>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</si>
  <si>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</si>
  <si>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</si>
  <si>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</si>
  <si>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</si>
  <si>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</si>
  <si>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</si>
  <si>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</si>
  <si>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</si>
  <si>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</si>
  <si>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</si>
  <si>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</si>
  <si>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</si>
  <si>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</si>
  <si>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</si>
  <si>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</si>
  <si>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</si>
  <si>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</si>
  <si>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</si>
  <si>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</si>
  <si>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</si>
  <si>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</si>
  <si>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</si>
  <si>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</si>
  <si>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</si>
  <si>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</si>
  <si>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</si>
  <si>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</si>
  <si>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</si>
  <si>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</si>
  <si>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</si>
  <si>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</si>
  <si>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</si>
  <si>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</si>
  <si>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</si>
  <si>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</si>
  <si>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</si>
  <si>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</si>
  <si>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</si>
  <si>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</si>
  <si>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</si>
  <si>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</si>
  <si>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</si>
  <si>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</si>
  <si>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</si>
  <si>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</si>
  <si>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</si>
  <si>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</si>
  <si>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</si>
  <si>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</si>
  <si>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</si>
  <si>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</si>
  <si>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</si>
  <si>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</si>
  <si>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</si>
  <si>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</si>
  <si>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</si>
  <si>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</si>
  <si>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</si>
  <si>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</si>
  <si>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</si>
  <si>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</si>
  <si>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</si>
  <si>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</si>
  <si>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</si>
  <si>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</si>
  <si>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</si>
  <si>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</si>
  <si>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</si>
  <si>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</si>
  <si>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</si>
  <si>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</si>
  <si>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</si>
  <si>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</si>
  <si>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</si>
  <si>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</si>
  <si>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</si>
  <si>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</si>
  <si>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</si>
  <si>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</si>
  <si>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</si>
  <si>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</si>
  <si>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</si>
  <si>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</si>
  <si>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</si>
  <si>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</si>
  <si>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</si>
  <si>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</si>
  <si>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</si>
  <si>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</si>
  <si>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</si>
  <si>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</si>
  <si>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</si>
  <si>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</si>
  <si>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</si>
  <si>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</si>
  <si>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</si>
  <si>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</si>
  <si>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</si>
  <si>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</si>
  <si>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</si>
  <si>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</si>
  <si>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</si>
  <si>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</si>
  <si>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</si>
  <si>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</si>
  <si>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</si>
  <si>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</si>
  <si>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</si>
  <si>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</si>
  <si>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</si>
  <si>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</si>
  <si>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</si>
  <si>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</si>
  <si>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</si>
  <si>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</si>
  <si>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</si>
  <si>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</si>
  <si>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</si>
  <si>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</si>
  <si>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</si>
  <si>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</si>
  <si>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</si>
  <si>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</si>
  <si>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</si>
  <si>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</si>
  <si>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</si>
  <si>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</si>
  <si>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</si>
  <si>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</si>
  <si>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</si>
  <si>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</si>
  <si>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</si>
  <si>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</si>
  <si>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</si>
  <si>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</si>
  <si>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</si>
  <si>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</si>
  <si>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</si>
  <si>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</si>
  <si>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</si>
  <si>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</si>
  <si>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</si>
  <si>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</si>
  <si>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</si>
  <si>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</si>
  <si>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</si>
  <si>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</si>
  <si>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</si>
  <si>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</si>
  <si>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</si>
  <si>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</si>
  <si>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</si>
  <si>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</si>
  <si>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</si>
  <si>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</si>
  <si>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</si>
  <si>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</si>
  <si>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</si>
  <si>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</si>
  <si>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</si>
  <si>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</si>
  <si>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</si>
  <si>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</si>
  <si>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</si>
  <si>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</si>
  <si>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</si>
  <si>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</si>
  <si>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</si>
  <si>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</si>
  <si>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</si>
  <si>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</si>
  <si>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</si>
  <si>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</si>
  <si>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</si>
  <si>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</si>
  <si>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</si>
  <si>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</si>
  <si>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</si>
  <si>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</si>
  <si>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</si>
  <si>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</si>
  <si>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</si>
  <si>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</si>
  <si>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</si>
  <si>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</si>
  <si>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</si>
  <si>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</si>
  <si>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</si>
  <si>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</si>
  <si>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</si>
  <si>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</si>
  <si>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</si>
  <si>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</si>
  <si>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</si>
  <si>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</si>
  <si>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</si>
  <si>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</si>
  <si>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</si>
  <si>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</si>
  <si>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</si>
  <si>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</si>
  <si>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</si>
  <si>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</si>
  <si>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</si>
  <si>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</si>
  <si>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</si>
  <si>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</si>
  <si>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</si>
  <si>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</si>
  <si>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</si>
  <si>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</si>
  <si>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</si>
  <si>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</si>
  <si>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</si>
  <si>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</si>
  <si>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</si>
  <si>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</si>
  <si>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</si>
  <si>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</si>
  <si>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</si>
  <si>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</si>
  <si>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</si>
  <si>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</si>
  <si>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</si>
  <si>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</si>
  <si>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</si>
  <si>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</si>
  <si>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</si>
  <si>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</si>
  <si>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</si>
  <si>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</si>
  <si>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</si>
  <si>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</si>
  <si>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</si>
  <si>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</si>
  <si>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</si>
  <si>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</si>
  <si>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</si>
  <si>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</si>
  <si>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</si>
  <si>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</si>
  <si>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</si>
  <si>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</si>
  <si>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</si>
  <si>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</si>
  <si>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</si>
  <si>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</si>
  <si>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</si>
  <si>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</si>
  <si>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</si>
  <si>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</si>
  <si>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</si>
  <si>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</si>
  <si>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</si>
  <si>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</si>
  <si>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</si>
  <si>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</si>
  <si>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</si>
  <si>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</si>
  <si>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</si>
  <si>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</si>
  <si>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</si>
  <si>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</si>
  <si>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</si>
  <si>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</si>
  <si>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</si>
  <si>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</si>
  <si>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</si>
  <si>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</si>
  <si>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</si>
  <si>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</si>
  <si>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</si>
  <si>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</si>
  <si>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</si>
  <si>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</si>
  <si>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</si>
  <si>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</si>
  <si>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</si>
  <si>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</si>
  <si>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</si>
  <si>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</si>
  <si>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</si>
  <si>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</si>
  <si>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</si>
  <si>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</si>
  <si>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</si>
  <si>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</si>
  <si>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</si>
  <si>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</si>
  <si>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</si>
  <si>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</si>
  <si>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</si>
  <si>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</si>
  <si>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</si>
  <si>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</si>
  <si>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</si>
  <si>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</si>
  <si>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</si>
  <si>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</si>
  <si>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</si>
  <si>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</si>
  <si>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</si>
  <si>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</si>
  <si>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</si>
  <si>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</si>
  <si>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</si>
  <si>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</si>
  <si>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</si>
  <si>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</si>
  <si>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</si>
  <si>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</si>
  <si>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</si>
  <si>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</si>
  <si>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</si>
  <si>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</si>
  <si>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</si>
  <si>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</si>
  <si>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</si>
  <si>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</si>
  <si>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</si>
  <si>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</si>
  <si>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</si>
  <si>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</si>
  <si>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</si>
  <si>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</si>
  <si>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</si>
  <si>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</si>
  <si>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</si>
  <si>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</si>
  <si>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</si>
  <si>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</si>
  <si>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</si>
  <si>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</si>
  <si>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</si>
  <si>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</si>
  <si>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</si>
  <si>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</si>
  <si>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</si>
  <si>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</si>
  <si>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</si>
  <si>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</si>
  <si>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</si>
  <si>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</si>
  <si>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</si>
  <si>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</si>
  <si>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</si>
  <si>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</si>
  <si>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</si>
  <si>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</si>
  <si>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</si>
  <si>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</si>
  <si>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</si>
  <si>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</si>
  <si>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</si>
  <si>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</si>
  <si>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</si>
  <si>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</si>
  <si>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</si>
  <si>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</si>
  <si>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</si>
  <si>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</si>
  <si>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</si>
  <si>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</si>
  <si>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</si>
  <si>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</si>
  <si>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</si>
  <si>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</si>
  <si>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</si>
  <si>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</si>
  <si>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</si>
  <si>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</si>
  <si>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</si>
  <si>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</si>
  <si>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</si>
  <si>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</si>
  <si>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</si>
  <si>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</si>
  <si>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</si>
  <si>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</si>
  <si>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</si>
  <si>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</si>
  <si>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</si>
  <si>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</si>
  <si>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</si>
  <si>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</si>
  <si>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</si>
  <si>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</si>
  <si>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</si>
  <si>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</si>
  <si>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</si>
  <si>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</si>
  <si>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</si>
  <si>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</si>
  <si>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</si>
  <si>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</si>
  <si>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</si>
  <si>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</si>
  <si>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</si>
  <si>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</si>
  <si>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</si>
  <si>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</si>
  <si>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</si>
  <si>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</si>
  <si>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</si>
  <si>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</si>
  <si>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</si>
  <si>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</si>
  <si>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</si>
  <si>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</si>
  <si>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</si>
  <si>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</si>
  <si>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</si>
  <si>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</si>
  <si>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</si>
  <si>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</si>
  <si>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</si>
  <si>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</si>
  <si>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</si>
  <si>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</si>
  <si>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</si>
  <si>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</si>
  <si>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</si>
  <si>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</si>
  <si>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</si>
  <si>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</si>
  <si>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</si>
  <si>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</si>
  <si>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</si>
  <si>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</si>
  <si>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</si>
  <si>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</si>
  <si>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</si>
  <si>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</si>
  <si>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</si>
  <si>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</si>
  <si>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</si>
  <si>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</si>
  <si>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</si>
  <si>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</si>
  <si>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</si>
  <si>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</si>
  <si>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</si>
  <si>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</si>
  <si>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</si>
  <si>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</si>
  <si>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</si>
  <si>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</si>
  <si>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</si>
  <si>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</si>
  <si>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</si>
  <si>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</si>
  <si>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</si>
  <si>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</si>
  <si>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</si>
  <si>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</si>
  <si>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</si>
  <si>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</si>
  <si>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</si>
  <si>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</si>
  <si>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</si>
  <si>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</si>
  <si>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</si>
  <si>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</si>
  <si>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</si>
  <si>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</si>
  <si>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</si>
  <si>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</si>
  <si>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</si>
  <si>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</si>
  <si>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</si>
  <si>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</si>
  <si>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</si>
  <si>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</si>
  <si>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</si>
  <si>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</si>
  <si>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</si>
  <si>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</si>
  <si>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</si>
  <si>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</si>
  <si>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</si>
  <si>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</si>
  <si>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</si>
  <si>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</si>
  <si>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</si>
  <si>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</si>
  <si>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</si>
  <si>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</si>
  <si>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</si>
  <si>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</si>
  <si>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</si>
  <si>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</si>
  <si>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</si>
  <si>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</si>
  <si>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</si>
  <si>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</si>
  <si>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</si>
  <si>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</si>
  <si>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</si>
  <si>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</si>
  <si>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</si>
  <si>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</si>
  <si>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</si>
  <si>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</si>
  <si>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</si>
  <si>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</si>
  <si>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</si>
  <si>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</si>
  <si>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</si>
  <si>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</si>
  <si>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</si>
  <si>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</si>
  <si>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</si>
  <si>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</si>
  <si>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</si>
  <si>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</si>
  <si>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</si>
  <si>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</si>
  <si>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</si>
  <si>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</si>
  <si>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</si>
  <si>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</si>
  <si>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</si>
  <si>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</si>
  <si>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</si>
  <si>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</si>
  <si>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</si>
  <si>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</si>
  <si>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</si>
  <si>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</si>
  <si>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</si>
  <si>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</si>
  <si>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</si>
  <si>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</si>
  <si>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</si>
  <si>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</si>
  <si>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</si>
  <si>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</si>
  <si>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</si>
  <si>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</si>
  <si>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</si>
  <si>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</si>
  <si>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</si>
  <si>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</si>
  <si>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</si>
  <si>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</si>
  <si>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</si>
  <si>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</si>
  <si>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</si>
  <si>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</si>
  <si>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</si>
  <si>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</si>
  <si>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</si>
  <si>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</si>
  <si>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</si>
  <si>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</si>
  <si>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</si>
  <si>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</si>
  <si>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</si>
  <si>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</si>
  <si>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</si>
  <si>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</si>
  <si>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</si>
  <si>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</si>
  <si>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</si>
  <si>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</si>
  <si>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</si>
  <si>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</si>
  <si>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</si>
  <si>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</si>
  <si>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</si>
  <si>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</si>
  <si>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</si>
  <si>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</si>
  <si>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</si>
  <si>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</si>
  <si>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</si>
  <si>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</si>
  <si>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</si>
  <si>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</si>
  <si>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</si>
  <si>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</si>
  <si>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</si>
  <si>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</si>
  <si>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</si>
  <si>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</si>
  <si>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</si>
  <si>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</si>
  <si>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</si>
  <si>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</si>
  <si>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</si>
  <si>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</si>
  <si>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</si>
  <si>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</si>
  <si>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</si>
  <si>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</si>
  <si>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</si>
  <si>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</si>
  <si>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</si>
  <si>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</si>
  <si>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</si>
  <si>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</si>
  <si>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</si>
  <si>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</si>
  <si>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</si>
  <si>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</si>
  <si>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</si>
  <si>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</si>
  <si>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</si>
  <si>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</si>
  <si>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</si>
  <si>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</si>
  <si>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</si>
  <si>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</si>
  <si>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</si>
  <si>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</si>
  <si>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</si>
  <si>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</si>
  <si>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</si>
  <si>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</si>
  <si>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</si>
  <si>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</si>
  <si>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</si>
  <si>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</si>
  <si>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</si>
  <si>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</si>
  <si>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</si>
  <si>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</si>
  <si>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</si>
  <si>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</si>
  <si>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</si>
  <si>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</si>
  <si>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</si>
  <si>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</si>
  <si>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</si>
  <si>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</si>
  <si>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</si>
  <si>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</si>
  <si>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</si>
  <si>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</si>
  <si>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</si>
  <si>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</si>
  <si>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</si>
  <si>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</si>
  <si>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</si>
  <si>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</si>
  <si>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</si>
  <si>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</si>
  <si>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</si>
  <si>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</si>
  <si>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</si>
  <si>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</si>
  <si>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</si>
  <si>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</si>
  <si>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</si>
  <si>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</si>
  <si>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</si>
  <si>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</si>
  <si>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</si>
  <si>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</si>
  <si>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</si>
  <si>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</si>
  <si>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</si>
  <si>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</si>
  <si>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</si>
  <si>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</si>
  <si>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</si>
  <si>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</si>
  <si>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</si>
  <si>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</si>
  <si>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</si>
  <si>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</si>
  <si>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</si>
  <si>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</si>
  <si>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</si>
  <si>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</si>
  <si>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</si>
  <si>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</si>
  <si>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</si>
  <si>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</si>
  <si>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</si>
  <si>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</si>
  <si>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</si>
  <si>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</si>
  <si>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</si>
  <si>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</si>
  <si>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</si>
  <si>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</si>
  <si>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</si>
  <si>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</si>
  <si>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</si>
  <si>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</si>
  <si>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</si>
  <si>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</si>
  <si>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</si>
  <si>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</si>
  <si>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</si>
  <si>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</si>
  <si>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</si>
  <si>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</si>
  <si>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</si>
  <si>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</si>
  <si>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</si>
  <si>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</si>
  <si>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</si>
  <si>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</si>
  <si>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</si>
  <si>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</si>
  <si>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</si>
  <si>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</si>
  <si>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</si>
  <si>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</si>
  <si>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</si>
  <si>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</si>
  <si>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</si>
  <si>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</si>
  <si>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</si>
  <si>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</si>
  <si>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</si>
  <si>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</si>
  <si>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</si>
  <si>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</si>
  <si>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</si>
  <si>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</si>
  <si>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</si>
  <si>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</si>
  <si>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</si>
  <si>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</si>
  <si>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</si>
  <si>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</si>
  <si>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</si>
  <si>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</si>
  <si>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</si>
  <si>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</si>
  <si>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</si>
  <si>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</si>
  <si>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</si>
  <si>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</si>
  <si>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</si>
  <si>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</si>
  <si>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</si>
  <si>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</si>
  <si>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</si>
  <si>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</si>
  <si>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</si>
  <si>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</si>
  <si>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</si>
  <si>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</si>
  <si>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</si>
  <si>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</si>
  <si>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</si>
  <si>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</si>
  <si>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</si>
  <si>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</si>
  <si>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</si>
  <si>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</si>
  <si>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</si>
  <si>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</si>
  <si>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</si>
  <si>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</si>
  <si>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</si>
  <si>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</si>
  <si>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</si>
  <si>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</si>
  <si>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</si>
  <si>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</si>
  <si>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</si>
  <si>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</si>
  <si>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</si>
  <si>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</si>
  <si>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</si>
  <si>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</si>
  <si>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</si>
  <si>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</si>
  <si>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</si>
  <si>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</si>
  <si>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</si>
  <si>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</si>
  <si>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</si>
  <si>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</si>
  <si>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</si>
  <si>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</si>
  <si>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</si>
  <si>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</si>
  <si>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</si>
  <si>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</si>
  <si>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</si>
  <si>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</si>
  <si>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</si>
  <si>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</si>
  <si>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</si>
  <si>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</si>
  <si>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</si>
  <si>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</si>
  <si>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</si>
  <si>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</si>
  <si>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</si>
  <si>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</si>
  <si>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</si>
  <si>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</si>
  <si>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</si>
  <si>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</si>
  <si>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</si>
  <si>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</si>
  <si>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</si>
  <si>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</si>
  <si>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</si>
  <si>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</si>
  <si>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</si>
  <si>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</si>
  <si>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</si>
  <si>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</si>
  <si>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</si>
  <si>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</si>
  <si>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</si>
  <si>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</si>
  <si>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</si>
  <si>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</si>
  <si>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</si>
  <si>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</si>
  <si>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</si>
  <si>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</si>
  <si>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</si>
  <si>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</si>
  <si>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</si>
  <si>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</si>
  <si>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</si>
  <si>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</si>
  <si>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</si>
  <si>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</si>
  <si>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</si>
  <si>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</si>
  <si>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</si>
  <si>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</si>
  <si>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</si>
  <si>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</si>
  <si>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</si>
  <si>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</si>
  <si>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</si>
  <si>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</si>
  <si>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</si>
  <si>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</si>
  <si>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</si>
  <si>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</si>
  <si>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</si>
  <si>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</si>
  <si>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</si>
  <si>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</si>
  <si>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</si>
  <si>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</si>
  <si>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</si>
  <si>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</si>
  <si>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</si>
  <si>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</si>
  <si>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</si>
  <si>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</si>
  <si>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</si>
  <si>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</si>
  <si>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</si>
  <si>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</si>
  <si>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</si>
  <si>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</si>
  <si>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</si>
  <si>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</si>
  <si>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</si>
  <si>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</si>
  <si>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</si>
  <si>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</si>
  <si>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</si>
  <si>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</si>
  <si>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</si>
  <si>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</si>
  <si>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</si>
  <si>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</si>
  <si>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</si>
  <si>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</si>
  <si>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</si>
  <si>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</si>
  <si>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</si>
  <si>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</si>
  <si>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</si>
  <si>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</si>
  <si>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</si>
  <si>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</si>
  <si>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</si>
  <si>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</si>
  <si>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</si>
  <si>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</si>
  <si>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</si>
  <si>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</si>
  <si>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</si>
  <si>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</si>
  <si>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</si>
  <si>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</si>
  <si>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</si>
  <si>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</si>
  <si>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</si>
  <si>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</si>
  <si>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</si>
  <si>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</si>
  <si>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</si>
  <si>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</si>
  <si>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</si>
  <si>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</si>
  <si>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</si>
  <si>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</si>
  <si>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</si>
  <si>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</si>
  <si>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</si>
  <si>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</si>
  <si>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</si>
  <si>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</si>
  <si>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</si>
  <si>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</si>
  <si>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</si>
  <si>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</si>
  <si>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</si>
  <si>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</si>
  <si>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</si>
  <si>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</si>
  <si>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</si>
  <si>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</si>
  <si>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</si>
  <si>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</si>
  <si>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</si>
  <si>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</si>
  <si>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</si>
  <si>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</si>
  <si>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</si>
  <si>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</si>
  <si>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</si>
  <si>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</si>
  <si>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</si>
  <si>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</si>
  <si>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</si>
  <si>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</si>
  <si>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</si>
  <si>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</si>
  <si>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</si>
  <si>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</si>
  <si>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</si>
  <si>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</si>
  <si>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</si>
  <si>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</si>
  <si>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</si>
  <si>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</si>
  <si>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</si>
  <si>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</si>
  <si>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</si>
  <si>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</si>
  <si>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</si>
  <si>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</si>
  <si>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</si>
  <si>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</si>
  <si>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</si>
  <si>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</si>
  <si>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</si>
  <si>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</si>
  <si>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</si>
  <si>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</si>
  <si>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</si>
  <si>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</si>
  <si>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</si>
  <si>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</si>
  <si>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</si>
  <si>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</si>
  <si>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</si>
  <si>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</si>
  <si>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</si>
  <si>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</si>
  <si>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</si>
  <si>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</si>
  <si>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</si>
  <si>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</si>
  <si>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</si>
  <si>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</si>
  <si>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</si>
  <si>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</si>
  <si>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</si>
  <si>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</si>
  <si>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</si>
  <si>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</si>
  <si>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</si>
  <si>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</si>
  <si>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</si>
  <si>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</si>
  <si>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</si>
  <si>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</si>
  <si>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</si>
  <si>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</si>
  <si>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</si>
  <si>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</si>
  <si>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</si>
  <si>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</si>
  <si>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</si>
  <si>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</si>
  <si>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</si>
  <si>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</si>
  <si>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</si>
  <si>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</si>
  <si>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</si>
  <si>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</si>
  <si>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</si>
  <si>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</si>
  <si>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</si>
  <si>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</si>
  <si>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</si>
  <si>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</si>
  <si>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</si>
  <si>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</si>
  <si>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</si>
  <si>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</si>
  <si>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</si>
  <si>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</si>
  <si>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</si>
  <si>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</si>
  <si>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</si>
  <si>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</si>
  <si>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</si>
  <si>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</si>
  <si>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</si>
  <si>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</si>
  <si>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</si>
  <si>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</si>
  <si>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</si>
  <si>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</si>
  <si>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</si>
  <si>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</si>
  <si>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</si>
  <si>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</si>
  <si>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</si>
  <si>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</si>
  <si>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</si>
  <si>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</si>
  <si>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</si>
  <si>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</si>
  <si>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</si>
  <si>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</si>
  <si>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</si>
  <si>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</si>
  <si>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</si>
  <si>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</si>
  <si>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</si>
  <si>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</si>
  <si>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</si>
  <si>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</si>
  <si>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</si>
  <si>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</si>
  <si>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</si>
  <si>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</si>
  <si>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</si>
  <si>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</si>
  <si>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</si>
  <si>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</si>
  <si>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</si>
  <si>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</si>
  <si>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</si>
  <si>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</si>
  <si>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</si>
  <si>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</si>
  <si>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</si>
  <si>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</si>
  <si>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</si>
  <si>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</si>
  <si>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</si>
  <si>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</si>
  <si>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</si>
  <si>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</si>
  <si>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</si>
  <si>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</si>
  <si>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</si>
  <si>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</si>
  <si>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</si>
  <si>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</si>
  <si>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</si>
  <si>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</si>
  <si>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</si>
  <si>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</si>
  <si>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</si>
  <si>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</si>
  <si>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</si>
  <si>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</si>
  <si>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</si>
  <si>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</si>
  <si>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</si>
  <si>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</si>
  <si>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</si>
  <si>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</si>
  <si>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</si>
  <si>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</si>
  <si>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</si>
  <si>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</si>
  <si>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</si>
  <si>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</si>
  <si>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</si>
  <si>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</si>
  <si>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</si>
  <si>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</si>
  <si>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</si>
  <si>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</si>
  <si>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</si>
  <si>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</si>
  <si>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</si>
  <si>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</si>
  <si>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</si>
  <si>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</si>
  <si>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</si>
  <si>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</si>
  <si>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</si>
  <si>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</si>
  <si>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</si>
  <si>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</si>
  <si>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</si>
  <si>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</si>
  <si>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</si>
  <si>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</si>
  <si>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</si>
  <si>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</si>
  <si>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</si>
  <si>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</si>
  <si>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</si>
  <si>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</si>
  <si>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</si>
  <si>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</si>
  <si>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</si>
  <si>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</si>
  <si>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</si>
  <si>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</si>
  <si>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</si>
  <si>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</si>
  <si>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</si>
  <si>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</si>
  <si>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</si>
  <si>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</si>
  <si>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</si>
  <si>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</si>
  <si>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</si>
  <si>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</si>
  <si>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</si>
  <si>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</si>
  <si>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</si>
  <si>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</si>
  <si>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</si>
  <si>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</si>
  <si>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</si>
  <si>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</si>
  <si>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</si>
  <si>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</si>
  <si>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</si>
  <si>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</si>
  <si>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</si>
  <si>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</si>
  <si>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</si>
  <si>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</si>
  <si>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</si>
  <si>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</si>
  <si>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</si>
  <si>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</si>
  <si>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</si>
  <si>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</si>
  <si>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</si>
  <si>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</si>
  <si>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</si>
  <si>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</si>
  <si>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</si>
  <si>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</si>
  <si>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</si>
  <si>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</si>
  <si>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</si>
  <si>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</si>
  <si>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</si>
  <si>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</si>
  <si>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</si>
  <si>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</si>
  <si>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</si>
  <si>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</si>
  <si>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</si>
  <si>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</si>
  <si>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</si>
  <si>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</si>
  <si>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</si>
  <si>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</si>
  <si>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</si>
  <si>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</si>
  <si>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</si>
  <si>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</si>
  <si>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</si>
  <si>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</si>
  <si>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</si>
  <si>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</si>
  <si>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</si>
  <si>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</si>
  <si>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</si>
  <si>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</si>
  <si>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</si>
  <si>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</si>
  <si>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</si>
  <si>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</si>
  <si>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</si>
  <si>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</si>
  <si>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</si>
  <si>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</si>
  <si>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</si>
  <si>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</si>
  <si>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</si>
  <si>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</si>
  <si>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</si>
  <si>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</si>
  <si>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</si>
  <si>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</si>
  <si>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</si>
  <si>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</si>
  <si>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</si>
  <si>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</si>
  <si>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</si>
  <si>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</si>
  <si>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</si>
  <si>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</si>
  <si>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</si>
  <si>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</si>
  <si>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</si>
  <si>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</si>
  <si>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</si>
  <si>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</si>
  <si>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</si>
  <si>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</si>
  <si>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</si>
  <si>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</si>
  <si>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</si>
  <si>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</si>
  <si>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</si>
  <si>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</si>
  <si>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</si>
  <si>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</si>
  <si>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</si>
  <si>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</si>
  <si>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</si>
  <si>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</si>
  <si>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</si>
  <si>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</si>
  <si>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</si>
  <si>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</si>
  <si>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</si>
  <si>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</si>
  <si>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</si>
  <si>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</si>
  <si>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</si>
  <si>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</si>
  <si>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</si>
  <si>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</si>
  <si>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</si>
  <si>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</si>
  <si>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</si>
  <si>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</si>
  <si>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</si>
  <si>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</si>
  <si>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</si>
  <si>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</si>
  <si>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</si>
  <si>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</si>
  <si>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</si>
  <si>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</si>
  <si>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</si>
  <si>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</si>
  <si>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</si>
  <si>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</si>
  <si>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</si>
  <si>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</si>
  <si>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</si>
  <si>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</si>
  <si>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</si>
  <si>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</si>
  <si>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</si>
  <si>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</si>
  <si>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</si>
  <si>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</si>
  <si>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</si>
  <si>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</si>
  <si>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</si>
  <si>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</si>
  <si>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</si>
  <si>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</si>
  <si>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</si>
  <si>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</si>
  <si>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</si>
  <si>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</si>
  <si>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</si>
  <si>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</si>
  <si>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</si>
  <si>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</si>
  <si>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</si>
  <si>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</si>
  <si>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</si>
  <si>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</si>
  <si>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</si>
  <si>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</si>
  <si>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</si>
  <si>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</si>
  <si>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</si>
  <si>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</si>
  <si>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</si>
  <si>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</si>
  <si>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</si>
  <si>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</si>
  <si>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</si>
  <si>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</si>
  <si>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</si>
  <si>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</si>
  <si>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</si>
  <si>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</si>
  <si>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</si>
  <si>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</si>
  <si>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</si>
  <si>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</si>
  <si>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</si>
  <si>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</si>
  <si>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</si>
  <si>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</si>
  <si>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</si>
  <si>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</si>
  <si>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</si>
  <si>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</si>
  <si>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</si>
  <si>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</si>
  <si>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</si>
  <si>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</si>
  <si>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</si>
  <si>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</si>
  <si>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</si>
  <si>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</si>
  <si>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</si>
  <si>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</si>
  <si>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</si>
  <si>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</si>
  <si>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</si>
  <si>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</si>
  <si>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</si>
  <si>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</si>
  <si>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</si>
  <si>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</si>
  <si>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</si>
  <si>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</si>
  <si>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</si>
  <si>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</si>
  <si>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</si>
  <si>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</si>
  <si>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</si>
  <si>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</si>
  <si>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</si>
  <si>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</si>
  <si>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</si>
  <si>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</si>
  <si>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</si>
  <si>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</si>
  <si>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</si>
  <si>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</si>
  <si>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</si>
  <si>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</si>
  <si>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</si>
  <si>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</si>
  <si>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</si>
  <si>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</si>
  <si>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</si>
  <si>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</si>
  <si>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</si>
  <si>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</si>
  <si>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</si>
  <si>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</si>
  <si>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</si>
  <si>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</si>
  <si>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</si>
  <si>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</si>
  <si>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</si>
  <si>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</si>
  <si>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</si>
  <si>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</si>
  <si>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</si>
  <si>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</si>
  <si>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</si>
  <si>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</si>
  <si>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</si>
  <si>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</si>
  <si>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</si>
  <si>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</si>
  <si>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</si>
  <si>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</si>
  <si>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</si>
  <si>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</si>
  <si>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</si>
  <si>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</si>
  <si>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</si>
  <si>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</si>
  <si>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</si>
  <si>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</si>
  <si>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</si>
  <si>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</si>
  <si>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</si>
  <si>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</si>
  <si>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</si>
  <si>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</si>
  <si>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</si>
  <si>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</si>
  <si>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</si>
  <si>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</si>
  <si>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</si>
  <si>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</si>
  <si>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</si>
  <si>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</si>
  <si>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</si>
  <si>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</si>
  <si>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</si>
  <si>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</si>
  <si>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</si>
  <si>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</si>
  <si>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</si>
  <si>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</si>
  <si>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</si>
  <si>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</si>
  <si>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</si>
  <si>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</si>
  <si>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</si>
  <si>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</si>
  <si>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</si>
  <si>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</si>
  <si>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</si>
  <si>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</si>
  <si>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</si>
  <si>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</si>
  <si>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</si>
  <si>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</si>
  <si>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</si>
  <si>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</si>
  <si>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</si>
  <si>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</si>
  <si>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</si>
  <si>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</si>
  <si>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</si>
  <si>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</si>
  <si>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</si>
  <si>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</si>
  <si>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</si>
  <si>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</si>
  <si>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</si>
  <si>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</si>
  <si>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</si>
  <si>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</si>
  <si>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</si>
  <si>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</si>
  <si>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</si>
  <si>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</si>
  <si>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</si>
  <si>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</si>
  <si>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</si>
  <si>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</si>
  <si>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</si>
  <si>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</si>
  <si>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</si>
  <si>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</si>
  <si>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</si>
  <si>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</si>
  <si>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</si>
  <si>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</si>
  <si>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</si>
  <si>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</si>
  <si>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</si>
  <si>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</si>
  <si>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</si>
  <si>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</si>
  <si>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</si>
  <si>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</si>
  <si>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</si>
  <si>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</si>
  <si>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</si>
  <si>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</si>
  <si>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</si>
  <si>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</si>
  <si>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</si>
  <si>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</si>
  <si>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</si>
  <si>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</si>
  <si>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</si>
  <si>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</si>
  <si>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</si>
  <si>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</si>
  <si>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</si>
  <si>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</si>
  <si>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</si>
  <si>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</si>
  <si>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</si>
  <si>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</si>
  <si>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</si>
  <si>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</si>
  <si>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</si>
  <si>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</si>
  <si>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</si>
  <si>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</si>
  <si>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</si>
  <si>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</si>
  <si>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</si>
  <si>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</si>
  <si>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</si>
  <si>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</si>
  <si>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</si>
  <si>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</si>
  <si>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</si>
  <si>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</si>
  <si>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</si>
  <si>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</si>
  <si>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</si>
  <si>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</si>
  <si>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</si>
  <si>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</si>
  <si>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</si>
  <si>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</si>
  <si>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</si>
  <si>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</si>
  <si>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</si>
  <si>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</si>
  <si>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</si>
  <si>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</si>
  <si>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</si>
  <si>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</si>
  <si>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</si>
  <si>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</si>
  <si>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</si>
  <si>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</si>
  <si>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</si>
  <si>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</si>
  <si>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</si>
  <si>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</si>
  <si>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</si>
  <si>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</si>
  <si>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</si>
  <si>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</si>
  <si>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</si>
  <si>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</si>
  <si>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</si>
  <si>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</si>
  <si>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</si>
  <si>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</si>
  <si>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</si>
  <si>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</si>
  <si>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</si>
  <si>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</si>
  <si>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</si>
  <si>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</si>
  <si>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</si>
  <si>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</si>
  <si>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</si>
  <si>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</si>
  <si>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</si>
  <si>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</si>
  <si>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</si>
  <si>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</si>
  <si>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</si>
  <si>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</si>
  <si>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</si>
  <si>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</si>
  <si>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</si>
  <si>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</si>
  <si>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</si>
  <si>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</si>
  <si>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</si>
  <si>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</si>
  <si>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</si>
  <si>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</si>
  <si>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</si>
  <si>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</si>
  <si>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</si>
  <si>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</si>
  <si>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</si>
  <si>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</si>
  <si>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</si>
  <si>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</si>
  <si>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</si>
  <si>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</si>
  <si>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</si>
  <si>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</si>
  <si>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</si>
  <si>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</si>
  <si>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</si>
  <si>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</si>
  <si>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</si>
  <si>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</si>
  <si>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</si>
  <si>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</si>
  <si>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</si>
  <si>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</si>
  <si>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</si>
  <si>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</si>
  <si>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</si>
  <si>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</si>
  <si>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</si>
  <si>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</si>
  <si>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</si>
  <si>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</si>
  <si>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</si>
  <si>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</si>
  <si>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</si>
  <si>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</si>
  <si>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</si>
  <si>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</si>
  <si>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</si>
  <si>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</si>
  <si>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</si>
  <si>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</si>
  <si>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</si>
  <si>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</si>
  <si>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</si>
  <si>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</si>
  <si>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</si>
  <si>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</si>
  <si>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</si>
  <si>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</si>
  <si>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</si>
  <si>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</si>
  <si>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</si>
  <si>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</si>
  <si>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</si>
  <si>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</si>
  <si>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</si>
  <si>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</si>
  <si>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</si>
  <si>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</si>
  <si>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</si>
  <si>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</si>
  <si>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</si>
  <si>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</si>
  <si>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</si>
  <si>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</si>
  <si>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</si>
  <si>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</si>
  <si>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</si>
  <si>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</si>
  <si>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</si>
  <si>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</si>
  <si>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</si>
  <si>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</si>
  <si>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</si>
  <si>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</si>
  <si>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</si>
  <si>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</si>
  <si>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</si>
  <si>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</si>
  <si>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</si>
  <si>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</si>
  <si>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</si>
  <si>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</si>
  <si>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</si>
  <si>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</si>
  <si>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</si>
  <si>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</si>
  <si>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</si>
  <si>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</si>
  <si>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</si>
  <si>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</si>
  <si>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</si>
  <si>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</si>
  <si>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</si>
  <si>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</si>
  <si>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</si>
  <si>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</si>
  <si>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</si>
  <si>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</si>
  <si>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</si>
  <si>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</si>
  <si>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</si>
  <si>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</si>
  <si>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</si>
  <si>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</si>
  <si>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</si>
  <si>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</si>
  <si>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</si>
  <si>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</si>
  <si>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</si>
  <si>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</si>
  <si>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</si>
  <si>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</si>
  <si>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</si>
  <si>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</si>
  <si>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</si>
  <si>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</si>
  <si>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</si>
  <si>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</si>
  <si>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</si>
  <si>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</si>
  <si>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</si>
  <si>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</si>
  <si>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</si>
  <si>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</si>
  <si>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</si>
  <si>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</si>
  <si>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</si>
  <si>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</si>
  <si>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</si>
  <si>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</si>
  <si>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</si>
  <si>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</si>
  <si>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</si>
  <si>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</si>
  <si>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</si>
  <si>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</si>
  <si>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</si>
  <si>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</si>
  <si>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</si>
  <si>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</si>
  <si>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</si>
  <si>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</si>
  <si>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</si>
  <si>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</si>
  <si>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</si>
  <si>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</si>
  <si>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</si>
  <si>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</si>
  <si>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</si>
  <si>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</si>
  <si>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</si>
  <si>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</si>
  <si>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</si>
  <si>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</si>
  <si>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</si>
  <si>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</si>
  <si>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</si>
  <si>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</si>
  <si>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</si>
  <si>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</si>
  <si>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</si>
  <si>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</si>
  <si>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</si>
  <si>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</si>
  <si>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</si>
  <si>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</si>
  <si>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</si>
  <si>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</si>
  <si>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</si>
  <si>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</si>
  <si>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</si>
  <si>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</si>
  <si>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</si>
  <si>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</si>
  <si>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</si>
  <si>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</si>
  <si>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</si>
  <si>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</si>
  <si>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</si>
  <si>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</si>
  <si>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</si>
  <si>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</si>
  <si>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</si>
  <si>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</si>
  <si>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</si>
  <si>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</si>
  <si>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</si>
  <si>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</si>
  <si>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</si>
  <si>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</si>
  <si>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</si>
  <si>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</si>
  <si>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</si>
  <si>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</si>
  <si>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</si>
  <si>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</si>
  <si>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</si>
  <si>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</si>
  <si>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</si>
  <si>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</si>
  <si>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</si>
  <si>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</si>
  <si>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</si>
  <si>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</si>
  <si>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</si>
  <si>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</si>
  <si>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</si>
  <si>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</si>
  <si>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</si>
  <si>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</si>
  <si>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</si>
  <si>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</si>
  <si>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</si>
  <si>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</si>
  <si>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</si>
  <si>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</si>
  <si>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</si>
  <si>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</si>
  <si>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</si>
  <si>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</si>
  <si>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</si>
  <si>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</si>
  <si>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</si>
  <si>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</si>
  <si>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</si>
  <si>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</si>
  <si>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</si>
  <si>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</si>
  <si>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</si>
  <si>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</si>
  <si>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</si>
  <si>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</si>
  <si>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</si>
  <si>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</si>
  <si>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</si>
  <si>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</si>
  <si>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</si>
  <si>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</si>
  <si>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</si>
  <si>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</si>
  <si>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</si>
  <si>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</si>
  <si>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</si>
  <si>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</si>
  <si>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</si>
  <si>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</si>
  <si>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</si>
  <si>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</si>
  <si>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</si>
  <si>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</si>
  <si>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</si>
  <si>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</si>
  <si>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</si>
  <si>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</si>
  <si>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</si>
  <si>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</si>
  <si>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</si>
  <si>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</si>
  <si>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</si>
  <si>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</si>
  <si>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</si>
  <si>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</si>
  <si>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</si>
  <si>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</si>
  <si>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</si>
  <si>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</si>
  <si>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</si>
  <si>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</si>
  <si>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</si>
  <si>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</si>
  <si>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</si>
  <si>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</si>
  <si>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</si>
  <si>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</si>
  <si>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</si>
  <si>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</si>
  <si>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</si>
  <si>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</si>
  <si>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</si>
  <si>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</si>
  <si>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</si>
  <si>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</si>
  <si>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</si>
  <si>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</si>
  <si>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</si>
  <si>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</si>
  <si>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</si>
  <si>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</si>
  <si>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</si>
  <si>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</si>
  <si>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</si>
  <si>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</si>
  <si>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</si>
  <si>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</si>
  <si>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</si>
  <si>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</si>
  <si>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</si>
  <si>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</si>
  <si>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</si>
  <si>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</si>
  <si>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</si>
  <si>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</si>
  <si>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</si>
  <si>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</si>
  <si>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</si>
  <si>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</si>
  <si>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</si>
  <si>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</si>
  <si>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</si>
  <si>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</si>
  <si>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</si>
  <si>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</si>
  <si>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</si>
  <si>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</si>
  <si>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</si>
  <si>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</si>
  <si>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</si>
  <si>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</si>
  <si>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</si>
  <si>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</si>
  <si>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</si>
  <si>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</si>
  <si>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</si>
  <si>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</si>
  <si>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</si>
  <si>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</si>
  <si>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</si>
  <si>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</si>
  <si>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</si>
  <si>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</si>
  <si>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</si>
  <si>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</si>
  <si>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</si>
  <si>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</si>
  <si>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</si>
  <si>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</si>
  <si>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</si>
  <si>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</si>
  <si>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</si>
  <si>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</si>
  <si>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</si>
  <si>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</si>
  <si>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</si>
  <si>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</si>
  <si>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</si>
  <si>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</si>
  <si>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</si>
  <si>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</si>
  <si>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</si>
  <si>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</si>
  <si>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</si>
  <si>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</si>
  <si>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</si>
  <si>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</si>
  <si>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</si>
  <si>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</si>
  <si>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</si>
  <si>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</si>
  <si>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</si>
  <si>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</si>
  <si>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</si>
  <si>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</si>
  <si>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</si>
  <si>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</si>
  <si>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</si>
  <si>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</si>
  <si>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</si>
  <si>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</si>
  <si>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</si>
  <si>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</si>
  <si>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</si>
  <si>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</si>
  <si>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</si>
  <si>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</si>
  <si>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</si>
  <si>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</si>
  <si>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</si>
  <si>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</si>
  <si>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</si>
  <si>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</si>
  <si>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</si>
  <si>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</si>
  <si>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</si>
  <si>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</si>
  <si>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</si>
  <si>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</si>
  <si>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</si>
  <si>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</si>
  <si>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</si>
  <si>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</si>
  <si>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</si>
  <si>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</si>
  <si>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</si>
  <si>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</si>
  <si>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</si>
  <si>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</si>
  <si>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</si>
  <si>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</si>
  <si>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</si>
  <si>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</si>
  <si>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</si>
  <si>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</si>
  <si>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</si>
  <si>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</si>
  <si>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</si>
  <si>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</si>
  <si>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</si>
  <si>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</si>
  <si>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</si>
  <si>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</si>
  <si>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</si>
  <si>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</si>
  <si>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</si>
  <si>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</si>
  <si>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</si>
  <si>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</si>
  <si>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</si>
  <si>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</si>
  <si>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</si>
  <si>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</si>
  <si>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</si>
  <si>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</si>
  <si>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</si>
  <si>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</si>
  <si>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</si>
  <si>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</si>
  <si>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</si>
  <si>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</si>
  <si>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</si>
  <si>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</si>
  <si>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</si>
  <si>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</si>
  <si>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</si>
  <si>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</si>
  <si>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</si>
  <si>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</si>
  <si>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</si>
  <si>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</si>
  <si>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</si>
  <si>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</si>
  <si>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</si>
  <si>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</si>
  <si>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</si>
  <si>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</si>
  <si>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</si>
  <si>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</si>
  <si>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</si>
  <si>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</si>
  <si>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</si>
  <si>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</si>
  <si>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</si>
  <si>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</si>
  <si>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</si>
  <si>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</si>
  <si>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</si>
  <si>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</si>
  <si>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</si>
  <si>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</si>
  <si>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</si>
  <si>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</si>
  <si>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</si>
  <si>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</si>
  <si>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</si>
  <si>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</si>
  <si>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</si>
  <si>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</si>
  <si>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</si>
  <si>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</si>
  <si>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</si>
  <si>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</si>
  <si>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</si>
  <si>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</si>
  <si>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</si>
  <si>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</si>
  <si>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</si>
  <si>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</si>
  <si>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</si>
  <si>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</si>
  <si>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</si>
  <si>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</si>
  <si>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</si>
  <si>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</si>
  <si>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</si>
  <si>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</si>
  <si>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</si>
  <si>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</si>
  <si>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</si>
  <si>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</si>
  <si>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</si>
  <si>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</si>
  <si>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</si>
  <si>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</si>
  <si>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</si>
  <si>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</si>
  <si>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</si>
  <si>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</si>
  <si>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</si>
  <si>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</si>
  <si>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</si>
  <si>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</si>
  <si>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</si>
  <si>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</si>
  <si>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</si>
  <si>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</si>
  <si>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</si>
  <si>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</si>
  <si>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</si>
  <si>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</si>
  <si>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</si>
  <si>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</si>
  <si>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</si>
  <si>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</si>
  <si>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</si>
  <si>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</si>
  <si>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</si>
  <si>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</si>
  <si>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</si>
  <si>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</si>
  <si>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</si>
  <si>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</si>
  <si>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</si>
  <si>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</si>
  <si>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</si>
  <si>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</si>
  <si>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</si>
  <si>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</si>
  <si>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</si>
  <si>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</si>
  <si>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</si>
  <si>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</si>
  <si>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</si>
  <si>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</si>
  <si>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</si>
  <si>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</si>
  <si>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</si>
  <si>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</si>
  <si>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</si>
  <si>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</si>
  <si>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</si>
  <si>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</si>
  <si>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</si>
  <si>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</si>
  <si>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</si>
  <si>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</si>
  <si>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</si>
  <si>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</si>
  <si>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</si>
  <si>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</si>
  <si>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</si>
  <si>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</si>
  <si>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</si>
  <si>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</si>
  <si>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</si>
  <si>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</si>
  <si>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</si>
  <si>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</si>
  <si>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</si>
  <si>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</si>
  <si>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</si>
  <si>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</si>
  <si>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</si>
  <si>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</si>
  <si>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</si>
  <si>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</si>
  <si>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</si>
  <si>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</si>
  <si>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</si>
  <si>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</si>
  <si>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</si>
  <si>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</si>
  <si>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</si>
  <si>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</si>
  <si>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</si>
  <si>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</si>
  <si>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</si>
  <si>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</si>
  <si>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</si>
  <si>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</si>
  <si>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</si>
  <si>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</si>
  <si>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</si>
  <si>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</si>
  <si>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</si>
  <si>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</si>
  <si>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</si>
  <si>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</si>
  <si>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</si>
  <si>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</si>
  <si>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</si>
  <si>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</si>
  <si>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</si>
  <si>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</si>
  <si>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</si>
  <si>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</si>
  <si>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</si>
  <si>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</si>
  <si>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</si>
  <si>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</si>
  <si>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</si>
  <si>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</si>
  <si>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</si>
  <si>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</si>
  <si>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</si>
  <si>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</si>
  <si>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</si>
  <si>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</si>
  <si>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</si>
  <si>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</si>
  <si>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</si>
  <si>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</si>
  <si>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</si>
  <si>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</si>
  <si>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</si>
  <si>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</si>
  <si>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</si>
  <si>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</si>
  <si>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</si>
  <si>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</si>
  <si>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</si>
  <si>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</si>
  <si>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</si>
  <si>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</si>
  <si>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</si>
  <si>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</si>
  <si>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</si>
  <si>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</si>
  <si>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</si>
  <si>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</si>
  <si>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</si>
  <si>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</si>
  <si>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</si>
  <si>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</si>
  <si>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</si>
  <si>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</si>
  <si>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</si>
  <si>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</si>
  <si>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</si>
  <si>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</si>
  <si>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</si>
  <si>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</si>
  <si>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</si>
  <si>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</si>
  <si>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</si>
  <si>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</si>
  <si>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</si>
  <si>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</si>
  <si>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</si>
  <si>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</si>
  <si>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</si>
  <si>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</si>
  <si>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</si>
  <si>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</si>
  <si>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</si>
  <si>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</si>
  <si>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</si>
  <si>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</si>
  <si>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</si>
  <si>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</si>
  <si>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</si>
  <si>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</si>
  <si>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</si>
  <si>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</si>
  <si>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</si>
  <si>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</si>
  <si>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</si>
  <si>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</si>
  <si>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</si>
  <si>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</si>
  <si>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</si>
  <si>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</si>
  <si>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</si>
  <si>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</si>
  <si>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</si>
  <si>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</si>
  <si>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</si>
  <si>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</si>
  <si>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</si>
  <si>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</si>
  <si>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</si>
  <si>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</si>
  <si>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</si>
  <si>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</si>
  <si>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</si>
  <si>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</si>
  <si>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</si>
  <si>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</si>
  <si>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</si>
  <si>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</si>
  <si>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</si>
  <si>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</si>
  <si>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</si>
  <si>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</si>
  <si>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</si>
  <si>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</si>
  <si>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</si>
  <si>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</si>
  <si>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</si>
  <si>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</si>
  <si>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</si>
  <si>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</si>
  <si>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</si>
  <si>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</si>
  <si>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</si>
  <si>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</si>
  <si>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</si>
  <si>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</si>
  <si>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</si>
  <si>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</si>
  <si>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</si>
  <si>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</si>
  <si>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</si>
  <si>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</si>
  <si>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</si>
  <si>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</si>
  <si>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</si>
  <si>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</si>
  <si>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</si>
  <si>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</si>
  <si>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</si>
  <si>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</si>
  <si>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</si>
  <si>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</si>
  <si>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</si>
  <si>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</si>
  <si>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</si>
  <si>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</si>
  <si>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</si>
  <si>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</si>
  <si>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</si>
  <si>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</si>
  <si>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</si>
  <si>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</si>
  <si>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</si>
  <si>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</si>
  <si>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</si>
  <si>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</si>
  <si>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</si>
  <si>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</si>
  <si>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</si>
  <si>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</si>
  <si>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</si>
  <si>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</si>
  <si>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</si>
  <si>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</si>
  <si>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</si>
  <si>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</si>
  <si>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</si>
  <si>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</si>
  <si>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</si>
  <si>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</si>
  <si>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</si>
  <si>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</si>
  <si>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</si>
  <si>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</si>
  <si>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</si>
  <si>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</si>
  <si>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</si>
  <si>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</si>
  <si>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</si>
  <si>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</si>
  <si>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</si>
  <si>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</si>
  <si>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</si>
  <si>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</si>
  <si>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</si>
  <si>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</si>
  <si>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</si>
  <si>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</si>
  <si>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</si>
  <si>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</si>
  <si>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</si>
  <si>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</si>
  <si>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</si>
  <si>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</si>
  <si>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</si>
  <si>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</si>
  <si>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</si>
  <si>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</si>
  <si>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</si>
  <si>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</si>
  <si>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</si>
  <si>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</si>
  <si>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</si>
  <si>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</si>
  <si>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</si>
  <si>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</si>
  <si>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</si>
  <si>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</si>
  <si>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</si>
  <si>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</si>
  <si>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</si>
  <si>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</si>
  <si>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</si>
  <si>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</si>
  <si>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</si>
  <si>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</si>
  <si>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</si>
  <si>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</si>
  <si>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</si>
  <si>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</si>
  <si>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</si>
  <si>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</si>
  <si>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</si>
  <si>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</si>
  <si>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</si>
  <si>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</si>
  <si>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</si>
  <si>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</si>
  <si>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</si>
  <si>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</si>
  <si>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</si>
  <si>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</si>
  <si>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</si>
  <si>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</si>
  <si>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</si>
  <si>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</si>
  <si>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</si>
  <si>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</si>
  <si>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</si>
  <si>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</si>
  <si>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</si>
  <si>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</si>
  <si>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</si>
  <si>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</si>
  <si>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</si>
  <si>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</si>
  <si>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</si>
  <si>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</si>
  <si>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</si>
  <si>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</si>
  <si>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</si>
  <si>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</si>
  <si>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</si>
  <si>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</si>
  <si>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</si>
  <si>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</si>
  <si>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</si>
  <si>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</si>
  <si>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</si>
  <si>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</si>
  <si>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</si>
  <si>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</si>
  <si>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</si>
  <si>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</si>
  <si>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</si>
  <si>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</si>
  <si>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</si>
  <si>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</si>
  <si>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</si>
  <si>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</si>
  <si>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</si>
  <si>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</si>
  <si>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</si>
  <si>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</si>
  <si>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</si>
  <si>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</si>
  <si>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</si>
  <si>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</si>
  <si>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</si>
  <si>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</si>
  <si>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</si>
  <si>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</si>
  <si>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</si>
  <si>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</si>
  <si>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</si>
  <si>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</si>
  <si>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</si>
  <si>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</si>
  <si>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</si>
  <si>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</si>
  <si>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</si>
  <si>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</si>
  <si>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</si>
  <si>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</si>
  <si>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</si>
  <si>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</si>
  <si>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</si>
  <si>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</si>
  <si>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</si>
  <si>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</si>
  <si>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</si>
  <si>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</si>
  <si>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</si>
  <si>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</si>
  <si>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</si>
  <si>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</si>
  <si>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</si>
  <si>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</si>
  <si>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</si>
  <si>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</si>
  <si>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</si>
  <si>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</si>
  <si>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</si>
  <si>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</si>
  <si>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</si>
  <si>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</si>
  <si>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</si>
  <si>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</si>
  <si>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</si>
  <si>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</si>
  <si>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</si>
  <si>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</si>
  <si>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</si>
  <si>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</si>
  <si>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</si>
  <si>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</si>
  <si>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</si>
  <si>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</si>
  <si>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</si>
  <si>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</si>
  <si>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</si>
  <si>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</si>
  <si>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</si>
  <si>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</si>
  <si>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</si>
  <si>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</si>
  <si>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</si>
  <si>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</si>
  <si>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</si>
  <si>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</si>
  <si>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</si>
  <si>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</si>
  <si>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</si>
  <si>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</si>
  <si>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</si>
  <si>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</si>
  <si>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</si>
  <si>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</si>
  <si>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</si>
  <si>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</si>
  <si>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</si>
  <si>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</si>
  <si>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</si>
  <si>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</si>
  <si>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</si>
  <si>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</si>
  <si>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</si>
  <si>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</si>
  <si>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</si>
  <si>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</si>
  <si>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</si>
  <si>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</si>
  <si>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</si>
  <si>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</si>
  <si>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</si>
  <si>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</si>
  <si>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</si>
  <si>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</si>
  <si>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</si>
  <si>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</si>
  <si>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</si>
  <si>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</si>
  <si>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</si>
  <si>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</si>
  <si>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</si>
  <si>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</si>
  <si>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</si>
  <si>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</si>
  <si>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</si>
  <si>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</si>
  <si>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</si>
  <si>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</si>
  <si>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</si>
  <si>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</si>
  <si>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</si>
  <si>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</si>
  <si>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</si>
  <si>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</si>
  <si>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</si>
  <si>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</si>
  <si>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</si>
  <si>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</si>
  <si>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</si>
  <si>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</si>
  <si>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</si>
  <si>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</si>
  <si>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</si>
  <si>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</si>
  <si>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</si>
  <si>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</si>
  <si>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</si>
  <si>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</si>
  <si>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</si>
  <si>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</si>
  <si>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</si>
  <si>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</si>
  <si>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</si>
  <si>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</si>
  <si>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</si>
  <si>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</si>
  <si>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</si>
  <si>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</si>
  <si>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</si>
  <si>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</si>
  <si>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</si>
  <si>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</si>
  <si>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</si>
  <si>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</si>
  <si>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</si>
  <si>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</si>
  <si>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</si>
  <si>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</si>
  <si>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</si>
  <si>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</si>
  <si>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</si>
  <si>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</si>
  <si>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</si>
  <si>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</si>
  <si>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</si>
  <si>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</si>
  <si>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</si>
  <si>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</si>
  <si>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</si>
  <si>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</si>
  <si>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</si>
  <si>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</si>
  <si>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</si>
  <si>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</si>
  <si>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</si>
  <si>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</si>
  <si>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</si>
  <si>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</si>
  <si>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</si>
  <si>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</si>
  <si>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</si>
  <si>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</si>
  <si>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</si>
  <si>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</si>
  <si>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</si>
  <si>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</si>
  <si>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</si>
  <si>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</si>
  <si>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</si>
  <si>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</si>
  <si>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</si>
  <si>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</si>
  <si>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</si>
  <si>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</si>
  <si>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</si>
  <si>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</si>
  <si>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</si>
  <si>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</si>
  <si>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</si>
  <si>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</si>
  <si>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</si>
  <si>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</si>
  <si>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</si>
  <si>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</si>
  <si>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</si>
  <si>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</si>
  <si>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</si>
  <si>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</si>
  <si>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</si>
  <si>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</si>
  <si>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</si>
  <si>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</si>
  <si>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</si>
  <si>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</si>
  <si>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</si>
  <si>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</si>
  <si>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</si>
  <si>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</si>
  <si>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</si>
  <si>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</si>
  <si>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</si>
  <si>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</si>
  <si>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</si>
  <si>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</si>
  <si>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</si>
  <si>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</si>
  <si>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</si>
  <si>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</si>
  <si>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</si>
  <si>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</si>
  <si>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</si>
  <si>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</si>
  <si>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</si>
  <si>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</si>
  <si>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</si>
  <si>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</si>
  <si>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</si>
  <si>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</si>
  <si>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</si>
  <si>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</si>
  <si>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</si>
  <si>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</si>
  <si>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</si>
  <si>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</si>
  <si>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</si>
  <si>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</si>
  <si>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</si>
  <si>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</si>
  <si>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</si>
  <si>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</si>
  <si>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</si>
  <si>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</si>
  <si>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</si>
  <si>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</si>
  <si>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</si>
  <si>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</si>
  <si>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</si>
  <si>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</si>
  <si>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</si>
  <si>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</si>
  <si>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</si>
  <si>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</si>
  <si>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</si>
  <si>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</si>
  <si>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</si>
  <si>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</si>
  <si>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</si>
  <si>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</si>
  <si>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</si>
  <si>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</si>
  <si>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</si>
  <si>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</si>
  <si>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</si>
  <si>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</si>
  <si>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</si>
  <si>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</si>
  <si>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</si>
  <si>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</si>
  <si>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</si>
  <si>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</si>
  <si>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</si>
  <si>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</si>
  <si>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</si>
  <si>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</si>
  <si>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</si>
  <si>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</si>
  <si>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</si>
  <si>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</si>
  <si>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</si>
  <si>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</si>
  <si>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</si>
  <si>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</si>
  <si>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</si>
  <si>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</si>
  <si>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</si>
  <si>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</si>
  <si>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</si>
  <si>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</si>
  <si>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</si>
  <si>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</si>
  <si>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</si>
  <si>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</si>
  <si>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</si>
  <si>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</si>
  <si>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</si>
  <si>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</si>
  <si>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</si>
  <si>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</si>
  <si>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</si>
  <si>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</si>
  <si>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</si>
  <si>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</si>
  <si>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</si>
  <si>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</si>
  <si>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</si>
  <si>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</si>
  <si>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</si>
  <si>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</si>
  <si>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</si>
  <si>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</si>
  <si>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</si>
  <si>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</si>
  <si>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</si>
  <si>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</si>
  <si>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</si>
  <si>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</si>
  <si>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</si>
  <si>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</si>
  <si>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</si>
  <si>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</si>
  <si>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</si>
  <si>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</si>
  <si>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</si>
  <si>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</si>
  <si>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</si>
  <si>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</si>
  <si>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</si>
  <si>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</si>
  <si>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</si>
  <si>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</si>
  <si>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</si>
  <si>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</si>
  <si>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</si>
  <si>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</si>
  <si>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</si>
  <si>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</si>
  <si>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</si>
  <si>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</si>
  <si>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</si>
  <si>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</si>
  <si>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</si>
  <si>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</si>
  <si>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</si>
  <si>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</si>
  <si>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</si>
  <si>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</si>
  <si>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</si>
  <si>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</si>
  <si>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</si>
  <si>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</si>
  <si>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</si>
  <si>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</si>
  <si>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</si>
  <si>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</si>
  <si>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</si>
  <si>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</si>
  <si>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</si>
  <si>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</si>
  <si>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</si>
  <si>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</si>
  <si>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</si>
  <si>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</si>
  <si>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</si>
  <si>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</si>
  <si>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</si>
  <si>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</si>
  <si>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</si>
  <si>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</si>
  <si>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</si>
  <si>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</si>
  <si>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</si>
  <si>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</si>
  <si>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</si>
  <si>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</si>
  <si>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</si>
  <si>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</si>
  <si>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</si>
  <si>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</si>
  <si>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</si>
  <si>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</si>
  <si>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</si>
  <si>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</si>
  <si>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</si>
  <si>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</si>
  <si>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</si>
  <si>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</si>
  <si>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</si>
  <si>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</si>
  <si>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</si>
  <si>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</si>
  <si>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</si>
  <si>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</si>
  <si>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</si>
  <si>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</si>
  <si>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</si>
  <si>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</si>
  <si>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</si>
  <si>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</si>
  <si>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</si>
  <si>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</si>
  <si>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</si>
  <si>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</si>
  <si>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</si>
  <si>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</si>
  <si>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</si>
  <si>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</si>
  <si>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</si>
  <si>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</si>
  <si>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</si>
  <si>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</si>
  <si>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</si>
  <si>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</si>
  <si>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</si>
  <si>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</si>
  <si>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</si>
  <si>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</si>
  <si>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</si>
  <si>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</si>
  <si>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</si>
  <si>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</si>
  <si>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</si>
  <si>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</si>
  <si>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</si>
  <si>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</si>
  <si>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</si>
  <si>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</si>
  <si>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</si>
  <si>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</si>
  <si>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</si>
  <si>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</si>
  <si>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</si>
  <si>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</si>
  <si>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</si>
  <si>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</si>
  <si>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</si>
  <si>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</si>
  <si>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</si>
  <si>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</si>
  <si>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</si>
  <si>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</si>
  <si>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</si>
  <si>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</si>
  <si>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</si>
  <si>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</si>
  <si>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</si>
  <si>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</si>
  <si>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</si>
  <si>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</si>
  <si>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</si>
  <si>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</si>
  <si>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</si>
  <si>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</si>
  <si>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</si>
  <si>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</si>
  <si>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</si>
  <si>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</si>
  <si>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</si>
  <si>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</si>
  <si>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</si>
  <si>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</si>
  <si>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</si>
  <si>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</si>
  <si>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</si>
  <si>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</si>
  <si>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</si>
  <si>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</si>
  <si>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</si>
  <si>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</si>
  <si>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</si>
  <si>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</si>
  <si>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</si>
  <si>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</si>
  <si>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</si>
  <si>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</si>
  <si>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</si>
  <si>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</si>
  <si>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</si>
  <si>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</si>
  <si>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</si>
  <si>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</si>
  <si>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</si>
  <si>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</si>
  <si>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</si>
  <si>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</si>
  <si>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</si>
  <si>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</si>
  <si>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</si>
  <si>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</si>
  <si>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</si>
  <si>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</si>
  <si>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</si>
  <si>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</si>
  <si>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</si>
  <si>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</si>
  <si>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</si>
  <si>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</si>
  <si>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</si>
  <si>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</si>
  <si>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</si>
  <si>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</si>
  <si>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</si>
  <si>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</si>
  <si>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</si>
  <si>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</si>
  <si>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</si>
  <si>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</si>
  <si>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</si>
  <si>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</si>
  <si>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</si>
  <si>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</si>
  <si>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</si>
  <si>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</si>
  <si>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</si>
  <si>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</si>
  <si>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</si>
  <si>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</si>
  <si>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</si>
  <si>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</si>
  <si>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</si>
  <si>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</si>
  <si>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</si>
  <si>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</si>
  <si>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</si>
  <si>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</si>
  <si>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</si>
  <si>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</si>
  <si>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</si>
  <si>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</si>
  <si>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</si>
  <si>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</si>
  <si>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</si>
  <si>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</si>
  <si>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</si>
  <si>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</si>
  <si>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</si>
  <si>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</si>
  <si>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</si>
  <si>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</si>
  <si>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</si>
  <si>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</si>
  <si>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</si>
  <si>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</si>
  <si>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</si>
  <si>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</si>
  <si>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</si>
  <si>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</si>
  <si>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</si>
  <si>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</si>
  <si>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</si>
  <si>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</si>
  <si>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</si>
  <si>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</si>
  <si>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</si>
  <si>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</si>
  <si>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</si>
  <si>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</si>
  <si>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</si>
  <si>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</si>
  <si>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</si>
  <si>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</si>
  <si>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</si>
  <si>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</si>
  <si>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</si>
  <si>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</si>
  <si>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</si>
  <si>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</si>
  <si>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</si>
  <si>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</si>
  <si>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</si>
  <si>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</si>
  <si>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</si>
  <si>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</si>
  <si>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</si>
  <si>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</si>
  <si>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</si>
  <si>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</si>
  <si>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</si>
  <si>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</si>
  <si>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</si>
  <si>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</si>
  <si>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</si>
  <si>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</si>
  <si>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</si>
  <si>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</si>
  <si>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</si>
  <si>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</si>
  <si>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</si>
  <si>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</si>
  <si>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</si>
  <si>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</si>
  <si>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</si>
  <si>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</si>
  <si>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</si>
  <si>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</si>
  <si>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</si>
  <si>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</si>
  <si>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</si>
  <si>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</si>
  <si>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</si>
  <si>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</si>
  <si>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</si>
  <si>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</si>
  <si>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</si>
  <si>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</si>
  <si>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</si>
  <si>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</si>
  <si>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</si>
  <si>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</si>
  <si>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</si>
  <si>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</si>
  <si>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</si>
  <si>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</si>
  <si>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</si>
  <si>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</si>
  <si>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</si>
  <si>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</si>
  <si>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</si>
  <si>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</si>
  <si>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</si>
  <si>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</si>
  <si>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</si>
  <si>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</si>
  <si>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</si>
  <si>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</si>
  <si>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</si>
  <si>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</si>
  <si>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</si>
  <si>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</si>
  <si>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</si>
  <si>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</si>
  <si>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</si>
  <si>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</si>
  <si>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</si>
  <si>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</si>
  <si>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</si>
  <si>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</si>
  <si>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</si>
  <si>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</si>
  <si>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</si>
  <si>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</si>
  <si>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</si>
  <si>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</si>
  <si>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</si>
  <si>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</si>
  <si>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</si>
  <si>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</si>
  <si>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</si>
  <si>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</si>
  <si>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</si>
  <si>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</si>
  <si>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</si>
  <si>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</si>
  <si>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</si>
  <si>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</si>
  <si>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</si>
  <si>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</si>
  <si>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</si>
  <si>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</si>
  <si>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</si>
  <si>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</si>
  <si>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</si>
  <si>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</si>
  <si>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</si>
  <si>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</si>
  <si>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</si>
  <si>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</si>
  <si>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</si>
  <si>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</si>
  <si>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</si>
  <si>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</si>
  <si>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</si>
  <si>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</si>
  <si>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</si>
  <si>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</si>
  <si>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</si>
  <si>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</si>
  <si>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</si>
  <si>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</si>
  <si>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</si>
  <si>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</si>
  <si>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</si>
  <si>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</si>
  <si>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</si>
  <si>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</si>
  <si>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</si>
  <si>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</si>
  <si>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</si>
  <si>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</si>
  <si>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</si>
  <si>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</si>
  <si>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</si>
  <si>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</si>
  <si>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</si>
  <si>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</si>
  <si>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</si>
  <si>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</si>
  <si>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</si>
  <si>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</si>
  <si>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</si>
  <si>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</si>
  <si>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</si>
  <si>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</si>
  <si>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</si>
  <si>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</si>
  <si>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</si>
  <si>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</si>
  <si>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</si>
  <si>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</si>
  <si>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</si>
  <si>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</si>
  <si>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</si>
  <si>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</si>
  <si>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</si>
  <si>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</si>
  <si>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</si>
  <si>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</si>
  <si>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</si>
  <si>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</si>
  <si>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</si>
  <si>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</si>
  <si>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</si>
  <si>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</si>
  <si>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</si>
  <si>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</si>
  <si>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</si>
  <si>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</si>
  <si>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</si>
  <si>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</si>
  <si>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</si>
  <si>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</si>
  <si>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</si>
  <si>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</si>
  <si>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</si>
  <si>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</si>
  <si>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</si>
  <si>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</si>
  <si>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</si>
  <si>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</si>
  <si>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</si>
  <si>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</si>
  <si>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</si>
  <si>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</si>
  <si>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</si>
  <si>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</si>
  <si>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</si>
  <si>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</si>
  <si>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</si>
  <si>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</si>
  <si>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</si>
  <si>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</si>
  <si>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</si>
  <si>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</si>
  <si>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</si>
  <si>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</si>
  <si>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</si>
  <si>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</si>
  <si>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</si>
  <si>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</si>
  <si>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</si>
  <si>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</si>
  <si>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</si>
  <si>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</si>
  <si>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</si>
  <si>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</si>
  <si>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</si>
  <si>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</si>
  <si>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</si>
  <si>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</si>
  <si>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</si>
  <si>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</si>
  <si>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</si>
  <si>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</si>
  <si>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</si>
  <si>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</si>
  <si>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</si>
  <si>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</si>
  <si>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</si>
  <si>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</si>
  <si>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</si>
  <si>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</si>
  <si>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</si>
  <si>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</si>
  <si>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</si>
  <si>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</si>
  <si>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</si>
  <si>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</si>
  <si>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</si>
  <si>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</si>
  <si>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</si>
  <si>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</si>
  <si>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</si>
  <si>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</si>
  <si>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</si>
  <si>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</si>
  <si>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</si>
  <si>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</si>
  <si>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</si>
  <si>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</si>
  <si>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</si>
  <si>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</si>
  <si>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</si>
  <si>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</si>
  <si>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</si>
  <si>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</si>
  <si>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</si>
  <si>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</si>
  <si>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</si>
  <si>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</si>
  <si>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</si>
  <si>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</si>
  <si>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</si>
  <si>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</si>
  <si>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</si>
  <si>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</si>
  <si>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</si>
  <si>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</si>
  <si>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</si>
  <si>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</si>
  <si>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</si>
  <si>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</si>
  <si>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</si>
  <si>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</si>
  <si>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</si>
  <si>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</si>
  <si>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</si>
  <si>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</si>
  <si>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</si>
  <si>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</si>
  <si>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</si>
  <si>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</si>
  <si>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</si>
  <si>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</si>
  <si>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</si>
  <si>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</si>
  <si>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</si>
  <si>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</si>
  <si>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</si>
  <si>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</si>
  <si>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</si>
  <si>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</si>
  <si>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</si>
  <si>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</si>
  <si>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</si>
  <si>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</si>
  <si>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</si>
  <si>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</si>
  <si>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</si>
  <si>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</si>
  <si>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</si>
  <si>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</si>
  <si>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</si>
  <si>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</si>
  <si>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</si>
  <si>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</si>
  <si>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</si>
  <si>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</si>
  <si>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</si>
  <si>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</si>
  <si>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</si>
  <si>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</si>
  <si>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</si>
  <si>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</si>
  <si>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</si>
  <si>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</si>
  <si>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</si>
  <si>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</si>
  <si>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</si>
  <si>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</si>
  <si>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</si>
  <si>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</si>
  <si>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</si>
  <si>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</si>
  <si>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</si>
  <si>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</si>
  <si>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</si>
  <si>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</si>
  <si>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</si>
  <si>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</si>
  <si>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</si>
  <si>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</si>
  <si>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</si>
  <si>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</si>
  <si>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</si>
  <si>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</si>
  <si>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</si>
  <si>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</si>
  <si>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</si>
  <si>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</si>
  <si>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</si>
  <si>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</si>
  <si>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</si>
  <si>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</si>
  <si>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</si>
  <si>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</si>
  <si>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</si>
  <si>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</si>
  <si>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</si>
  <si>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</si>
  <si>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</si>
  <si>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</si>
  <si>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</si>
  <si>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</si>
  <si>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</si>
  <si>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</si>
  <si>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</si>
  <si>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</si>
  <si>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</si>
  <si>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</si>
  <si>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</si>
  <si>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</si>
  <si>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</si>
  <si>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</si>
  <si>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</si>
  <si>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</si>
  <si>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</si>
  <si>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</si>
  <si>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</si>
  <si>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</si>
  <si>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</si>
  <si>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</si>
  <si>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</si>
  <si>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</si>
  <si>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</si>
  <si>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</si>
  <si>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</si>
  <si>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</si>
  <si>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</si>
  <si>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</si>
  <si>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</si>
  <si>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</si>
  <si>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</si>
  <si>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</si>
  <si>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</si>
  <si>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</si>
  <si>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</si>
  <si>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</si>
  <si>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</si>
  <si>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</si>
  <si>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</si>
  <si>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</si>
  <si>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</si>
  <si>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</si>
  <si>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</si>
  <si>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</si>
  <si>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</si>
  <si>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</si>
  <si>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</si>
  <si>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</si>
  <si>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</si>
  <si>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</si>
  <si>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</si>
  <si>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</si>
  <si>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</si>
  <si>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</si>
  <si>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</si>
  <si>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</si>
  <si>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</si>
  <si>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</si>
  <si>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</si>
  <si>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</si>
  <si>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</si>
  <si>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</si>
  <si>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</si>
  <si>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</si>
  <si>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</si>
  <si>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</si>
  <si>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</si>
  <si>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</si>
  <si>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</si>
  <si>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</si>
  <si>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</si>
  <si>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</si>
  <si>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</si>
  <si>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</si>
  <si>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</si>
  <si>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</si>
  <si>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</si>
  <si>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</si>
  <si>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</si>
  <si>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</si>
  <si>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</si>
  <si>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</si>
  <si>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</si>
  <si>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</si>
  <si>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</si>
  <si>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</si>
  <si>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</si>
  <si>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</si>
  <si>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</si>
  <si>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</si>
  <si>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</si>
  <si>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</si>
  <si>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</si>
  <si>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</si>
  <si>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</si>
  <si>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</si>
  <si>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</si>
  <si>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</si>
  <si>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</si>
  <si>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</si>
  <si>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</si>
  <si>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</si>
  <si>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</si>
  <si>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</si>
  <si>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</si>
  <si>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</si>
  <si>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</si>
  <si>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</si>
  <si>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</si>
  <si>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</si>
  <si>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</si>
  <si>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</si>
  <si>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</si>
  <si>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</si>
  <si>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</si>
  <si>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</si>
  <si>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</si>
  <si>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</si>
  <si>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</si>
  <si>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</si>
  <si>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</si>
  <si>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</si>
  <si>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</si>
  <si>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</si>
  <si>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</si>
  <si>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</si>
  <si>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</si>
  <si>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</si>
  <si>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</si>
  <si>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</si>
  <si>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</si>
  <si>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</si>
  <si>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</si>
  <si>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</si>
  <si>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</si>
  <si>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</si>
  <si>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</si>
  <si>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</si>
  <si>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</si>
  <si>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</si>
  <si>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</si>
  <si>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</si>
  <si>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</si>
  <si>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</si>
  <si>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</si>
  <si>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</si>
  <si>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</si>
  <si>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</si>
  <si>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</si>
  <si>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</si>
  <si>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</si>
  <si>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</si>
  <si>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</si>
  <si>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</si>
  <si>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</si>
  <si>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</si>
  <si>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</si>
  <si>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</si>
  <si>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</si>
  <si>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</si>
  <si>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</si>
  <si>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</si>
  <si>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</si>
  <si>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</si>
  <si>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</si>
  <si>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</si>
  <si>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</si>
  <si>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</si>
  <si>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</si>
  <si>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</si>
  <si>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</si>
  <si>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</si>
  <si>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</si>
  <si>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</si>
  <si>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</si>
  <si>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</si>
  <si>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</si>
  <si>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</si>
  <si>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</si>
  <si>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</si>
  <si>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</si>
  <si>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</si>
  <si>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</si>
  <si>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</si>
  <si>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</si>
  <si>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</si>
  <si>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</si>
  <si>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</si>
  <si>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</si>
  <si>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</si>
  <si>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</si>
  <si>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</si>
  <si>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</si>
  <si>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</si>
  <si>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</si>
  <si>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</si>
  <si>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</si>
  <si>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</si>
  <si>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</si>
  <si>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</si>
  <si>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</si>
  <si>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</si>
  <si>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</si>
  <si>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</si>
  <si>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</si>
  <si>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</si>
  <si>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</si>
  <si>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</si>
  <si>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</si>
  <si>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</si>
  <si>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</si>
  <si>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</si>
  <si>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</si>
  <si>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</si>
  <si>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</si>
  <si>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</si>
  <si>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</si>
  <si>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</si>
  <si>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</si>
  <si>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</si>
  <si>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</si>
  <si>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</si>
  <si>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</si>
  <si>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</si>
  <si>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</si>
  <si>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</si>
  <si>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</si>
  <si>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</si>
  <si>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</si>
  <si>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</si>
  <si>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</si>
  <si>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</si>
  <si>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</si>
  <si>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</si>
  <si>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</si>
  <si>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</si>
  <si>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</si>
  <si>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</si>
  <si>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</si>
  <si>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</si>
  <si>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</si>
  <si>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</si>
  <si>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</si>
  <si>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</si>
  <si>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</si>
  <si>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</si>
  <si>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</si>
  <si>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</si>
  <si>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</si>
  <si>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</si>
  <si>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</si>
  <si>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</si>
  <si>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</si>
  <si>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</si>
  <si>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</si>
  <si>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</si>
  <si>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</si>
  <si>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</si>
  <si>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</si>
  <si>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</si>
  <si>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</si>
  <si>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</si>
  <si>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</si>
  <si>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</si>
  <si>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</si>
  <si>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</si>
  <si>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</si>
  <si>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</si>
  <si>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</si>
  <si>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</si>
  <si>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</si>
  <si>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</si>
  <si>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</si>
  <si>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</si>
  <si>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</si>
  <si>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</si>
  <si>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</si>
  <si>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</si>
  <si>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</si>
  <si>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</si>
  <si>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</si>
  <si>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</si>
  <si>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</si>
  <si>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</si>
  <si>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</si>
  <si>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</si>
  <si>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</si>
  <si>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</si>
  <si>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</si>
  <si>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</si>
  <si>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</si>
  <si>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</si>
  <si>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</si>
  <si>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</si>
  <si>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</si>
  <si>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</si>
  <si>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</si>
  <si>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</si>
  <si>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</si>
  <si>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</si>
  <si>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</si>
  <si>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</si>
  <si>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</si>
  <si>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</si>
  <si>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</si>
  <si>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</si>
  <si>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</si>
  <si>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</si>
  <si>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</si>
  <si>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</si>
  <si>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</si>
  <si>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</si>
  <si>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</si>
  <si>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</si>
  <si>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</si>
  <si>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</si>
  <si>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</si>
  <si>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</si>
  <si>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</si>
  <si>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</si>
  <si>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</si>
  <si>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</si>
  <si>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</si>
  <si>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</si>
  <si>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</si>
  <si>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</si>
  <si>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</si>
  <si>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</si>
  <si>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</si>
  <si>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</si>
  <si>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</si>
  <si>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</si>
  <si>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</si>
  <si>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</si>
  <si>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</si>
  <si>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</si>
  <si>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</si>
  <si>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</si>
  <si>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</si>
  <si>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</si>
  <si>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</si>
  <si>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</si>
  <si>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</si>
  <si>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</si>
  <si>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</si>
  <si>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</si>
  <si>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</si>
  <si>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</si>
  <si>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</si>
  <si>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</si>
  <si>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</si>
  <si>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</si>
  <si>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</si>
  <si>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</si>
  <si>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</si>
  <si>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</si>
  <si>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</si>
  <si>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</si>
  <si>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</si>
  <si>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</si>
  <si>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</si>
  <si>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</si>
  <si>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</si>
  <si>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</si>
  <si>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</si>
  <si>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</si>
  <si>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</si>
  <si>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</si>
  <si>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</si>
  <si>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</si>
  <si>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</si>
  <si>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</si>
  <si>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</si>
  <si>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</si>
  <si>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</si>
  <si>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</si>
  <si>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</si>
  <si>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</si>
  <si>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</si>
  <si>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</si>
  <si>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</si>
  <si>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</si>
  <si>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</si>
  <si>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</si>
  <si>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</si>
  <si>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</si>
  <si>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</si>
  <si>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</si>
  <si>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</si>
  <si>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</si>
  <si>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</si>
  <si>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</si>
  <si>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</si>
  <si>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</si>
  <si>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</si>
  <si>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</si>
  <si>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</si>
  <si>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</si>
  <si>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</si>
  <si>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</si>
  <si>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</si>
  <si>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</si>
  <si>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</si>
  <si>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</si>
  <si>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</si>
  <si>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</si>
  <si>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</si>
  <si>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</si>
  <si>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</si>
  <si>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</si>
  <si>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</si>
  <si>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</si>
  <si>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</si>
  <si>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</si>
  <si>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</si>
  <si>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</si>
  <si>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</si>
  <si>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</si>
  <si>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</si>
  <si>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</si>
  <si>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</si>
  <si>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</si>
  <si>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</si>
  <si>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</si>
  <si>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</si>
  <si>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</si>
  <si>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</si>
  <si>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</si>
  <si>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</si>
  <si>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</si>
  <si>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</si>
  <si>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</si>
  <si>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</si>
  <si>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</si>
  <si>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</si>
  <si>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</si>
  <si>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</si>
  <si>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</si>
  <si>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</si>
  <si>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</si>
  <si>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</si>
  <si>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</si>
  <si>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</si>
  <si>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</si>
  <si>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</si>
  <si>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</si>
  <si>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</si>
  <si>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</si>
  <si>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</si>
  <si>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</si>
  <si>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</si>
  <si>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</si>
  <si>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</si>
  <si>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</si>
  <si>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</si>
  <si>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</si>
  <si>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</si>
  <si>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</si>
  <si>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</si>
  <si>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</si>
  <si>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</si>
  <si>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</si>
  <si>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</si>
  <si>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</si>
  <si>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</si>
  <si>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</si>
  <si>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</si>
  <si>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</si>
  <si>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</si>
  <si>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</si>
  <si>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</si>
  <si>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</si>
  <si>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</si>
  <si>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</si>
  <si>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</si>
  <si>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</si>
  <si>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</si>
  <si>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</si>
  <si>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</si>
  <si>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</si>
  <si>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</si>
  <si>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</si>
  <si>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</si>
  <si>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</si>
  <si>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</si>
  <si>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</si>
  <si>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</si>
  <si>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</si>
  <si>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</si>
  <si>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</si>
  <si>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</si>
  <si>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</si>
  <si>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</si>
  <si>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</si>
  <si>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</si>
  <si>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</si>
  <si>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</si>
  <si>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</si>
  <si>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</si>
  <si>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</si>
  <si>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</si>
  <si>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</si>
  <si>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</si>
  <si>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</si>
  <si>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</si>
  <si>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</si>
  <si>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</si>
  <si>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</si>
  <si>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</si>
  <si>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</si>
  <si>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</si>
  <si>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</si>
  <si>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</si>
  <si>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</si>
  <si>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</si>
  <si>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</si>
  <si>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</si>
  <si>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</si>
  <si>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</si>
  <si>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</si>
  <si>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</si>
  <si>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</si>
  <si>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</si>
  <si>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</si>
  <si>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</si>
  <si>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</si>
  <si>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</si>
  <si>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</si>
  <si>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</si>
  <si>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</si>
  <si>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</si>
  <si>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</si>
  <si>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</si>
  <si>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</si>
  <si>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</si>
  <si>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</si>
  <si>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</si>
  <si>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</si>
  <si>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</si>
  <si>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</si>
  <si>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</si>
  <si>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</si>
  <si>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</si>
  <si>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</si>
  <si>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</si>
  <si>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</si>
  <si>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</si>
  <si>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</si>
  <si>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</si>
  <si>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</si>
  <si>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</si>
  <si>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</si>
  <si>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</si>
  <si>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</si>
  <si>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</si>
  <si>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</si>
  <si>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</si>
  <si>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</si>
  <si>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</si>
  <si>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</si>
  <si>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</si>
  <si>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</si>
  <si>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</si>
  <si>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</si>
  <si>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</si>
  <si>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</si>
  <si>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</si>
  <si>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</si>
  <si>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</si>
  <si>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</si>
  <si>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</si>
  <si>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</si>
  <si>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</si>
  <si>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</si>
  <si>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</si>
  <si>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</si>
  <si>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</si>
  <si>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</si>
  <si>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</si>
  <si>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</si>
  <si>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</si>
  <si>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</si>
  <si>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</si>
  <si>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</si>
  <si>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</si>
  <si>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</si>
  <si>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</si>
  <si>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</si>
  <si>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</si>
  <si>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</si>
  <si>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</si>
  <si>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</si>
  <si>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</si>
  <si>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</si>
  <si>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</si>
  <si>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</si>
  <si>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</si>
  <si>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</si>
  <si>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</si>
  <si>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</si>
  <si>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</si>
  <si>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</si>
  <si>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</si>
  <si>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</si>
  <si>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</si>
  <si>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</si>
  <si>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</si>
  <si>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</si>
  <si>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</si>
  <si>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</si>
  <si>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</si>
  <si>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</si>
  <si>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</si>
  <si>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</si>
  <si>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</si>
  <si>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</si>
  <si>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</si>
  <si>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</si>
  <si>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</si>
  <si>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</si>
  <si>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</si>
  <si>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</si>
  <si>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</si>
  <si>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</si>
  <si>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</si>
  <si>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</si>
  <si>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</si>
  <si>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</si>
  <si>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</si>
  <si>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</si>
  <si>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</si>
  <si>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</si>
  <si>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</si>
  <si>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</si>
  <si>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</si>
  <si>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</si>
  <si>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</si>
  <si>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</si>
  <si>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</si>
  <si>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</si>
  <si>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</si>
  <si>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</si>
  <si>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</si>
  <si>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</si>
  <si>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</si>
  <si>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</si>
  <si>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</si>
  <si>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</si>
  <si>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</si>
  <si>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</si>
  <si>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</si>
  <si>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</si>
  <si>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</si>
  <si>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</si>
  <si>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</si>
  <si>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</si>
  <si>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</si>
  <si>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</si>
  <si>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</si>
  <si>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</si>
  <si>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</si>
  <si>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</si>
  <si>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</si>
  <si>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</si>
  <si>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</si>
  <si>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</si>
  <si>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</si>
  <si>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</si>
  <si>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</si>
  <si>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</si>
  <si>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</si>
  <si>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</si>
  <si>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</si>
  <si>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</si>
  <si>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</si>
  <si>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</si>
  <si>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</si>
  <si>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</si>
  <si>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</si>
  <si>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</si>
  <si>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</si>
  <si>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</si>
  <si>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</si>
  <si>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</si>
  <si>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</si>
  <si>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</si>
  <si>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</si>
  <si>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</si>
  <si>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</si>
  <si>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</si>
  <si>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</si>
  <si>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</si>
  <si>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</si>
  <si>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</si>
  <si>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</si>
  <si>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</si>
  <si>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</si>
  <si>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</si>
  <si>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</si>
  <si>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</si>
  <si>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</si>
  <si>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</si>
  <si>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</si>
  <si>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</si>
  <si>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</si>
  <si>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</si>
  <si>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</si>
  <si>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</si>
  <si>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</si>
  <si>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</si>
  <si>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</si>
  <si>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</si>
  <si>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</si>
  <si>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</si>
  <si>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</si>
  <si>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</si>
  <si>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</si>
  <si>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</si>
  <si>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</si>
  <si>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</si>
  <si>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</si>
  <si>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</si>
  <si>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</si>
  <si>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</si>
  <si>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</si>
  <si>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</si>
  <si>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</si>
  <si>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</si>
  <si>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</si>
  <si>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</si>
  <si>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</si>
  <si>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</si>
  <si>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</si>
  <si>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</si>
  <si>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</si>
  <si>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</si>
  <si>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</si>
  <si>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</si>
  <si>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</si>
  <si>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</si>
  <si>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</si>
  <si>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</si>
  <si>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</si>
  <si>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</si>
  <si>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</si>
  <si>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</si>
  <si>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</si>
  <si>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</si>
  <si>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</si>
  <si>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</si>
  <si>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</si>
  <si>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</si>
  <si>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</si>
  <si>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</si>
  <si>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</si>
  <si>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</si>
  <si>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</si>
  <si>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</si>
  <si>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</si>
  <si>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</si>
  <si>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</si>
  <si>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</si>
  <si>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</si>
  <si>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</si>
  <si>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</si>
  <si>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</si>
  <si>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</si>
  <si>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</si>
  <si>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</si>
  <si>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</si>
  <si>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</si>
  <si>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</si>
  <si>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</si>
  <si>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</si>
  <si>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</si>
  <si>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</si>
  <si>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</si>
  <si>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</si>
  <si>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</si>
  <si>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</si>
  <si>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</si>
  <si>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</si>
  <si>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</si>
  <si>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</si>
  <si>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</si>
  <si>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</si>
  <si>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</si>
  <si>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</si>
  <si>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</si>
  <si>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</si>
  <si>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</si>
  <si>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</si>
  <si>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</si>
  <si>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</si>
  <si>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</si>
  <si>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</si>
  <si>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</si>
  <si>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</si>
  <si>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</si>
  <si>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</si>
  <si>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</si>
  <si>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</si>
  <si>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</si>
  <si>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</si>
  <si>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</si>
  <si>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</si>
  <si>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</si>
  <si>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</si>
  <si>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</si>
  <si>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</si>
  <si>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</si>
  <si>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</si>
  <si>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</si>
  <si>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</si>
  <si>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</si>
  <si>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</si>
  <si>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</si>
  <si>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</si>
  <si>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</si>
  <si>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</si>
  <si>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</si>
  <si>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</si>
  <si>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</si>
  <si>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</si>
  <si>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</si>
  <si>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</si>
  <si>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</si>
  <si>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</si>
  <si>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</si>
  <si>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</si>
  <si>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</si>
  <si>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</si>
  <si>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</si>
  <si>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</si>
  <si>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</si>
  <si>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</si>
  <si>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</si>
  <si>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</si>
  <si>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</si>
  <si>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</si>
  <si>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</si>
  <si>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</si>
  <si>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</si>
  <si>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</si>
  <si>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</si>
  <si>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</si>
  <si>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</si>
  <si>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</si>
  <si>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</si>
  <si>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</si>
  <si>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</si>
  <si>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</si>
  <si>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</si>
  <si>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</si>
  <si>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</si>
  <si>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</si>
  <si>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</si>
  <si>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</si>
  <si>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</si>
  <si>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</si>
  <si>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</si>
  <si>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</si>
  <si>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</si>
  <si>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</si>
  <si>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</si>
  <si>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</si>
  <si>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</si>
  <si>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</si>
  <si>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</si>
  <si>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</si>
  <si>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</si>
  <si>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</si>
  <si>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</si>
  <si>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</si>
  <si>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</si>
  <si>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</si>
  <si>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</si>
  <si>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</si>
  <si>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</si>
  <si>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</si>
  <si>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</si>
  <si>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</si>
  <si>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</si>
  <si>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</si>
  <si>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</si>
  <si>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</si>
  <si>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</si>
  <si>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</si>
  <si>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</si>
  <si>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</si>
  <si>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</si>
  <si>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</si>
  <si>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</si>
  <si>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</si>
  <si>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</si>
  <si>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</si>
  <si>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</si>
  <si>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</si>
  <si>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</si>
  <si>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</si>
  <si>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</si>
  <si>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</si>
  <si>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</si>
  <si>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</si>
  <si>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</si>
  <si>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</si>
  <si>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</si>
  <si>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</si>
  <si>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</si>
  <si>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</si>
  <si>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</si>
  <si>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</si>
  <si>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</si>
  <si>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</si>
  <si>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</si>
  <si>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</si>
  <si>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</si>
  <si>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</si>
  <si>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</si>
  <si>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</si>
  <si>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</si>
  <si>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</si>
  <si>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</si>
  <si>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</si>
  <si>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</si>
  <si>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</si>
  <si>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</si>
  <si>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</si>
  <si>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</si>
  <si>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</si>
  <si>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</si>
  <si>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</si>
  <si>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</si>
  <si>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</si>
  <si>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</si>
  <si>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</si>
  <si>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</si>
  <si>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</si>
  <si>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</si>
  <si>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</si>
  <si>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</si>
  <si>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</si>
  <si>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</si>
  <si>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</si>
  <si>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</si>
  <si>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</si>
  <si>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</si>
  <si>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</si>
  <si>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</si>
  <si>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</si>
  <si>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</si>
  <si>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</si>
  <si>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</si>
  <si>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</si>
  <si>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</si>
  <si>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</si>
  <si>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</si>
  <si>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</si>
  <si>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</si>
  <si>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</si>
  <si>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</si>
  <si>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</si>
  <si>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</si>
  <si>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</si>
  <si>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</si>
  <si>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</si>
  <si>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</si>
  <si>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</si>
  <si>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</si>
  <si>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</si>
  <si>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</si>
  <si>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</si>
  <si>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</si>
  <si>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</si>
  <si>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</si>
  <si>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</si>
  <si>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</si>
  <si>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</si>
  <si>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</si>
  <si>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</si>
  <si>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</si>
  <si>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</si>
  <si>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</si>
  <si>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</si>
  <si>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</si>
  <si>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</si>
  <si>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</si>
  <si>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</si>
  <si>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</si>
  <si>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</si>
  <si>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</si>
  <si>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</si>
  <si>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</si>
  <si>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</si>
  <si>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</si>
  <si>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</si>
  <si>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</si>
  <si>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</si>
  <si>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</si>
  <si>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</si>
  <si>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</si>
  <si>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</si>
  <si>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</si>
  <si>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</si>
  <si>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</si>
  <si>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</si>
  <si>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</si>
  <si>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</si>
  <si>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</si>
  <si>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</si>
  <si>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</si>
  <si>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</si>
  <si>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</si>
  <si>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</si>
  <si>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</si>
  <si>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</si>
  <si>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</si>
  <si>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</si>
  <si>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</si>
  <si>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</si>
  <si>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</si>
  <si>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</si>
  <si>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</si>
  <si>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</si>
  <si>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</si>
  <si>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</si>
  <si>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</si>
  <si>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</si>
  <si>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</si>
  <si>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</si>
  <si>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</si>
  <si>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</si>
  <si>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</si>
  <si>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</si>
  <si>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</si>
  <si>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</si>
  <si>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</si>
  <si>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</si>
  <si>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</si>
  <si>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</si>
  <si>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</si>
  <si>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</si>
  <si>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</si>
  <si>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</si>
  <si>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</si>
  <si>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</si>
  <si>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</si>
  <si>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</si>
  <si>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</si>
  <si>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</si>
  <si>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</si>
  <si>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</si>
  <si>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</si>
  <si>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</si>
  <si>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</si>
  <si>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</si>
  <si>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</si>
  <si>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</si>
  <si>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</si>
  <si>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</si>
  <si>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</si>
  <si>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</si>
  <si>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</si>
  <si>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</si>
  <si>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</si>
  <si>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</si>
  <si>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</si>
  <si>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</si>
  <si>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</si>
  <si>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</si>
  <si>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</si>
  <si>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</si>
  <si>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</si>
  <si>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</si>
  <si>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</si>
  <si>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</si>
  <si>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</si>
  <si>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</si>
  <si>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</si>
  <si>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</si>
  <si>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</si>
  <si>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</si>
  <si>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</si>
  <si>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</si>
  <si>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</si>
  <si>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</si>
  <si>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</si>
  <si>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</si>
  <si>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</si>
  <si>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</si>
  <si>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</si>
  <si>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</si>
  <si>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</si>
  <si>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</si>
  <si>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</si>
  <si>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</si>
  <si>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</si>
  <si>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</si>
  <si>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</si>
  <si>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</si>
  <si>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</si>
  <si>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</si>
  <si>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</si>
  <si>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</si>
  <si>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</si>
  <si>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</si>
  <si>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</si>
  <si>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</si>
  <si>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</si>
  <si>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</si>
  <si>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</si>
  <si>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</si>
  <si>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</si>
  <si>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</si>
  <si>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</si>
  <si>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</si>
  <si>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</si>
  <si>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</si>
  <si>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</si>
  <si>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</si>
  <si>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</si>
  <si>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</si>
  <si>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</si>
  <si>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</si>
  <si>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</si>
  <si>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</si>
  <si>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</si>
  <si>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</si>
  <si>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</si>
  <si>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</si>
  <si>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</si>
  <si>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</si>
  <si>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</si>
  <si>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</si>
  <si>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</si>
  <si>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</si>
  <si>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</si>
  <si>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</si>
  <si>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</si>
  <si>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</si>
  <si>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</si>
  <si>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</si>
  <si>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</si>
  <si>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</si>
  <si>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</si>
  <si>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</si>
  <si>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</si>
  <si>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</si>
  <si>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</si>
  <si>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</si>
  <si>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</si>
  <si>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</si>
  <si>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</si>
  <si>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</si>
  <si>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</si>
  <si>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</si>
  <si>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</si>
  <si>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</si>
  <si>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</si>
  <si>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</si>
  <si>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</si>
  <si>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</si>
  <si>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</si>
  <si>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</si>
  <si>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</si>
  <si>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</si>
  <si>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</si>
  <si>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</si>
  <si>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</si>
  <si>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</si>
  <si>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</si>
  <si>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</si>
  <si>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</si>
  <si>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</si>
  <si>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</si>
  <si>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</si>
  <si>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</si>
  <si>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</si>
  <si>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</si>
  <si>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</si>
  <si>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</si>
  <si>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</si>
  <si>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</si>
  <si>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</si>
  <si>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</si>
  <si>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</si>
  <si>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</si>
  <si>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</si>
  <si>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</si>
  <si>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</si>
  <si>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</si>
  <si>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</si>
  <si>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</si>
  <si>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</si>
  <si>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</si>
  <si>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</si>
  <si>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</si>
  <si>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</si>
  <si>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</si>
  <si>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</si>
  <si>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</si>
  <si>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</si>
  <si>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</si>
  <si>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</si>
  <si>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</si>
  <si>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</si>
  <si>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</si>
  <si>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</si>
  <si>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</si>
  <si>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</si>
  <si>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</si>
  <si>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</si>
  <si>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</si>
  <si>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</si>
  <si>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</si>
  <si>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</si>
  <si>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</si>
  <si>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</si>
  <si>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</si>
  <si>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</si>
  <si>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</si>
  <si>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</si>
  <si>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</si>
  <si>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</si>
  <si>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</si>
  <si>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</si>
  <si>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</si>
  <si>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</si>
  <si>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</si>
  <si>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</si>
  <si>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</si>
  <si>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</si>
  <si>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</si>
  <si>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</si>
  <si>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</si>
  <si>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</si>
  <si>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</si>
  <si>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</si>
  <si>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</si>
  <si>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</si>
  <si>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</si>
  <si>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</si>
  <si>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</si>
  <si>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</si>
  <si>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</si>
  <si>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</si>
  <si>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</si>
  <si>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</si>
  <si>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</si>
  <si>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</si>
  <si>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</si>
  <si>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</si>
  <si>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</si>
  <si>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</si>
  <si>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</si>
  <si>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</si>
  <si>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</si>
  <si>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</si>
  <si>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</si>
  <si>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</si>
  <si>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</si>
  <si>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</si>
  <si>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</si>
  <si>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</si>
  <si>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</si>
  <si>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</si>
  <si>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</si>
  <si>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</si>
  <si>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</si>
  <si>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</si>
  <si>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</si>
  <si>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</si>
  <si>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</si>
  <si>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</si>
  <si>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</si>
  <si>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</si>
  <si>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</si>
  <si>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</si>
  <si>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</si>
  <si>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</si>
  <si>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</si>
  <si>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</si>
  <si>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</si>
  <si>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</si>
  <si>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</si>
  <si>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</si>
  <si>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</si>
  <si>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</si>
  <si>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</si>
  <si>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</si>
  <si>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</si>
  <si>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</si>
  <si>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</si>
  <si>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</si>
  <si>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</si>
  <si>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</si>
  <si>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</si>
  <si>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</si>
  <si>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</si>
  <si>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</si>
  <si>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</si>
  <si>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</si>
  <si>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</si>
  <si>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</si>
  <si>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</si>
  <si>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</si>
  <si>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</si>
  <si>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</si>
  <si>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</si>
  <si>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</si>
  <si>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</si>
  <si>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</si>
  <si>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</si>
  <si>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</si>
  <si>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</si>
  <si>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</si>
  <si>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</si>
  <si>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</si>
  <si>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</si>
  <si>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</si>
  <si>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</si>
  <si>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</si>
  <si>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</si>
  <si>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</si>
  <si>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</si>
  <si>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</si>
  <si>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</si>
  <si>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</si>
  <si>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</si>
  <si>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</si>
  <si>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</si>
  <si>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</si>
  <si>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</si>
  <si>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</si>
  <si>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</si>
  <si>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</si>
  <si>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</si>
  <si>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</si>
  <si>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</si>
  <si>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</si>
  <si>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</si>
  <si>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</si>
  <si>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</si>
  <si>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</si>
  <si>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</si>
  <si>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</si>
  <si>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</si>
  <si>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</si>
  <si>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</si>
  <si>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</si>
  <si>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</si>
  <si>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</si>
  <si>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</si>
  <si>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</si>
  <si>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</si>
  <si>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</si>
  <si>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</si>
  <si>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</si>
  <si>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</si>
  <si>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</si>
  <si>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</si>
  <si>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</si>
  <si>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</si>
  <si>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</si>
  <si>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</si>
  <si>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</si>
  <si>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</si>
  <si>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</si>
  <si>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</si>
  <si>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</si>
  <si>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</si>
  <si>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</si>
  <si>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</si>
  <si>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</si>
  <si>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</si>
  <si>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</si>
  <si>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</si>
  <si>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</si>
  <si>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</si>
  <si>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</si>
  <si>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</si>
  <si>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</si>
  <si>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</si>
  <si>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</si>
  <si>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</si>
  <si>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</si>
  <si>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</si>
  <si>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</si>
  <si>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</si>
  <si>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</si>
  <si>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</si>
  <si>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</si>
  <si>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</si>
  <si>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</si>
  <si>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</si>
  <si>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</si>
  <si>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</si>
  <si>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</si>
  <si>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</si>
  <si>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</si>
  <si>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</si>
  <si>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</si>
  <si>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</si>
  <si>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</si>
  <si>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</si>
  <si>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</si>
  <si>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</si>
  <si>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</si>
  <si>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</si>
  <si>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</si>
  <si>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</si>
  <si>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</si>
  <si>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</si>
  <si>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</si>
  <si>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</si>
  <si>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</si>
  <si>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</si>
  <si>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</si>
  <si>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</si>
  <si>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</si>
  <si>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</si>
  <si>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</si>
  <si>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</si>
  <si>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</si>
  <si>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</si>
  <si>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</si>
  <si>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</si>
  <si>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</si>
  <si>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</si>
  <si>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</si>
  <si>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</si>
  <si>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</si>
  <si>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</si>
  <si>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</si>
  <si>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</si>
  <si>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</si>
  <si>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</si>
  <si>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</si>
  <si>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</si>
  <si>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</si>
  <si>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</si>
  <si>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</si>
  <si>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</si>
  <si>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</si>
  <si>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</si>
  <si>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</si>
  <si>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</si>
  <si>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</si>
  <si>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</si>
  <si>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</si>
  <si>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</si>
  <si>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</si>
  <si>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</si>
  <si>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</si>
  <si>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</si>
  <si>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</si>
  <si>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</si>
  <si>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</si>
  <si>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</si>
  <si>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</si>
  <si>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</si>
  <si>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</si>
  <si>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</si>
  <si>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</si>
  <si>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</si>
  <si>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</si>
  <si>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</si>
  <si>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</si>
  <si>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</si>
  <si>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</si>
  <si>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</si>
  <si>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</si>
  <si>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</si>
  <si>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</si>
  <si>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</si>
  <si>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</si>
  <si>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</si>
  <si>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</si>
  <si>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</si>
  <si>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</si>
  <si>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</si>
  <si>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</si>
  <si>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</si>
  <si>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</si>
  <si>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</si>
  <si>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</si>
  <si>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</si>
  <si>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</si>
  <si>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</si>
  <si>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</si>
  <si>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</si>
  <si>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</si>
  <si>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</si>
  <si>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</si>
  <si>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</si>
  <si>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</si>
  <si>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</si>
  <si>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</si>
  <si>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</si>
  <si>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</si>
  <si>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</si>
  <si>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</si>
  <si>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</si>
  <si>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</si>
  <si>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</si>
  <si>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</si>
  <si>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</si>
  <si>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</si>
  <si>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</si>
  <si>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</si>
  <si>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</si>
  <si>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</si>
  <si>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</si>
  <si>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</si>
  <si>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</si>
  <si>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</si>
  <si>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</si>
  <si>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</si>
  <si>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</si>
  <si>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</si>
  <si>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</si>
  <si>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</si>
  <si>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</si>
  <si>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</si>
  <si>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</si>
  <si>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</si>
  <si>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</si>
  <si>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</si>
  <si>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</si>
  <si>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</si>
  <si>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</si>
  <si>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</si>
  <si>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</si>
  <si>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</si>
  <si>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</si>
  <si>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</si>
  <si>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</si>
  <si>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</si>
  <si>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</si>
  <si>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</si>
  <si>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</si>
  <si>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</si>
  <si>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</si>
  <si>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</si>
  <si>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</si>
  <si>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</si>
  <si>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</si>
  <si>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</si>
  <si>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</si>
  <si>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</si>
  <si>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</si>
  <si>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</si>
  <si>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</si>
  <si>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</si>
  <si>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</si>
  <si>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</si>
  <si>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</si>
  <si>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</si>
  <si>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</si>
  <si>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</si>
  <si>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</si>
  <si>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</si>
  <si>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</si>
  <si>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</si>
  <si>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</si>
  <si>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</si>
  <si>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</si>
  <si>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</si>
  <si>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</si>
  <si>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</si>
  <si>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</si>
  <si>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</si>
  <si>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</si>
  <si>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</si>
  <si>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</si>
  <si>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</si>
  <si>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</si>
  <si>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</si>
  <si>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</si>
  <si>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</si>
  <si>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</si>
  <si>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</si>
  <si>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</si>
  <si>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</si>
  <si>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</si>
  <si>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</si>
  <si>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</si>
  <si>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</si>
  <si>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</si>
  <si>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</si>
  <si>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</si>
  <si>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</si>
  <si>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</si>
  <si>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</si>
  <si>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</si>
  <si>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</si>
  <si>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</si>
  <si>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</si>
  <si>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</si>
  <si>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</si>
  <si>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</si>
  <si>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</si>
  <si>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</si>
  <si>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</si>
  <si>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</si>
  <si>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</si>
  <si>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</si>
  <si>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</si>
  <si>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</si>
  <si>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</si>
  <si>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</si>
  <si>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</si>
  <si>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</si>
  <si>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</si>
  <si>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</si>
  <si>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</si>
  <si>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</si>
  <si>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</si>
  <si>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</si>
  <si>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</si>
  <si>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</si>
  <si>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</si>
  <si>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</si>
  <si>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</si>
  <si>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</si>
  <si>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</si>
  <si>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</si>
  <si>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</si>
  <si>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</si>
  <si>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</si>
  <si>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</si>
  <si>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</si>
  <si>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</si>
  <si>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</si>
  <si>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</si>
  <si>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</si>
  <si>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</si>
  <si>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</si>
  <si>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</si>
  <si>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</si>
  <si>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</si>
  <si>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</si>
  <si>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</si>
  <si>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</si>
  <si>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</si>
  <si>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</si>
  <si>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</si>
  <si>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</si>
  <si>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</si>
  <si>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</si>
  <si>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</si>
  <si>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</si>
  <si>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</si>
  <si>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</si>
  <si>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</si>
  <si>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</si>
  <si>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</si>
  <si>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</si>
  <si>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</si>
  <si>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</si>
  <si>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</si>
  <si>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</si>
  <si>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</si>
  <si>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</si>
  <si>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</si>
  <si>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</si>
  <si>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</si>
  <si>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</si>
  <si>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</si>
  <si>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</si>
  <si>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</si>
  <si>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</si>
  <si>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</si>
  <si>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</si>
  <si>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</si>
  <si>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</si>
  <si>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</si>
  <si>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</si>
  <si>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</si>
  <si>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</si>
  <si>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</si>
  <si>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</si>
  <si>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</si>
  <si>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</si>
  <si>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</si>
  <si>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</si>
  <si>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</si>
  <si>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</si>
  <si>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</si>
  <si>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</si>
  <si>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</si>
  <si>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</si>
  <si>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</si>
  <si>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</si>
  <si>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</si>
  <si>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</si>
  <si>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</si>
  <si>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</si>
  <si>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</si>
  <si>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</si>
  <si>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</si>
  <si>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</si>
  <si>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</si>
  <si>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</si>
  <si>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</si>
  <si>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</si>
  <si>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</si>
  <si>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</si>
  <si>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</si>
  <si>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</si>
  <si>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</si>
  <si>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</si>
  <si>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</si>
  <si>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</si>
  <si>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</si>
  <si>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</si>
  <si>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</si>
  <si>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</si>
  <si>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</si>
  <si>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</si>
  <si>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</si>
  <si>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</si>
  <si>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</si>
  <si>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</si>
  <si>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</si>
  <si>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</si>
  <si>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</si>
  <si>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</si>
  <si>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</si>
  <si>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</si>
  <si>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</si>
  <si>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</si>
  <si>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</si>
  <si>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</si>
  <si>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</si>
  <si>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</si>
  <si>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</si>
  <si>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</si>
  <si>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</si>
  <si>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</si>
  <si>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</si>
  <si>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</si>
  <si>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</si>
  <si>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</si>
  <si>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</si>
  <si>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</si>
  <si>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</si>
  <si>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</si>
  <si>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</si>
  <si>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</si>
  <si>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</si>
  <si>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</si>
  <si>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</si>
  <si>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</si>
  <si>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</si>
  <si>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</si>
  <si>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</si>
  <si>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</si>
  <si>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</si>
  <si>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</si>
  <si>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</si>
  <si>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</si>
  <si>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</si>
  <si>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</si>
  <si>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</si>
  <si>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</si>
  <si>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</si>
  <si>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</si>
  <si>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</si>
  <si>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</si>
  <si>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</si>
  <si>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</si>
  <si>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</si>
  <si>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</si>
  <si>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</si>
  <si>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</si>
  <si>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</si>
  <si>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</si>
  <si>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</si>
  <si>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</si>
  <si>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</si>
  <si>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</si>
  <si>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</si>
  <si>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</si>
  <si>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</si>
  <si>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</si>
  <si>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</si>
  <si>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</si>
  <si>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</si>
  <si>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</si>
  <si>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</si>
  <si>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</si>
  <si>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</si>
  <si>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</si>
  <si>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</si>
  <si>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</si>
  <si>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</si>
  <si>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</si>
  <si>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</si>
  <si>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</si>
  <si>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</si>
  <si>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</si>
  <si>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</si>
  <si>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</si>
  <si>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</si>
  <si>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</si>
  <si>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</si>
  <si>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</si>
  <si>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</si>
  <si>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</si>
  <si>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</si>
  <si>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</si>
  <si>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</si>
  <si>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</si>
  <si>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</si>
  <si>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</si>
  <si>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</si>
  <si>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</si>
  <si>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</si>
  <si>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</si>
  <si>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</si>
  <si>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</si>
  <si>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</si>
  <si>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</si>
  <si>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</si>
  <si>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</si>
  <si>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</si>
  <si>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</si>
  <si>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</si>
  <si>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</si>
  <si>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</si>
  <si>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</si>
  <si>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</si>
  <si>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</si>
  <si>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</si>
  <si>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</si>
  <si>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</si>
  <si>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</si>
  <si>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</si>
  <si>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</si>
  <si>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</si>
  <si>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</si>
  <si>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</si>
  <si>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</si>
  <si>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</si>
  <si>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</si>
  <si>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</si>
  <si>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</si>
  <si>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</si>
  <si>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</si>
  <si>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</si>
  <si>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</si>
  <si>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</si>
  <si>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</si>
  <si>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</si>
  <si>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</si>
  <si>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</si>
  <si>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</si>
  <si>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</si>
  <si>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</si>
  <si>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</si>
  <si>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</si>
  <si>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</si>
  <si>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</si>
  <si>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</si>
  <si>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</si>
  <si>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</si>
  <si>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</si>
  <si>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</si>
  <si>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</si>
  <si>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</si>
  <si>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</si>
  <si>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</si>
  <si>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</si>
  <si>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</si>
  <si>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</si>
  <si>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</si>
  <si>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</si>
  <si>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</si>
  <si>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</si>
  <si>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</si>
  <si>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</si>
  <si>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</si>
  <si>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</si>
  <si>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</si>
  <si>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</si>
  <si>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</si>
  <si>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</si>
  <si>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</si>
  <si>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</si>
  <si>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</si>
  <si>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</si>
  <si>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</si>
  <si>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</si>
  <si>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</si>
  <si>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</si>
  <si>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</si>
  <si>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</si>
  <si>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</si>
  <si>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</si>
  <si>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</si>
  <si>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</si>
  <si>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</si>
  <si>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</si>
  <si>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</si>
  <si>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</si>
  <si>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</si>
  <si>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</si>
  <si>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</si>
  <si>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</si>
  <si>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</si>
  <si>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</si>
  <si>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</si>
  <si>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</si>
  <si>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</si>
  <si>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</si>
  <si>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</si>
  <si>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</si>
  <si>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</si>
  <si>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</si>
  <si>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</si>
  <si>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</si>
  <si>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</si>
  <si>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</si>
  <si>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</si>
  <si>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</si>
  <si>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</si>
  <si>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</si>
  <si>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</si>
  <si>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</si>
  <si>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</si>
  <si>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</si>
  <si>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</si>
  <si>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</si>
  <si>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</si>
  <si>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</si>
  <si>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</si>
  <si>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</si>
  <si>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</si>
  <si>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</si>
  <si>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</si>
  <si>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</si>
  <si>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</si>
  <si>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</si>
  <si>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</si>
  <si>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</si>
  <si>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</si>
  <si>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</si>
  <si>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</si>
  <si>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</si>
  <si>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</si>
  <si>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</si>
  <si>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</si>
  <si>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</si>
  <si>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</si>
  <si>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</si>
  <si>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</si>
  <si>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</si>
  <si>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</si>
  <si>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</si>
  <si>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</si>
  <si>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</si>
  <si>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</si>
  <si>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</si>
  <si>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</si>
  <si>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</si>
  <si>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</si>
  <si>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</si>
  <si>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</si>
  <si>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</si>
  <si>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</si>
  <si>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</si>
  <si>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</si>
  <si>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</si>
  <si>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</si>
  <si>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</si>
  <si>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</si>
  <si>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</si>
  <si>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</si>
  <si>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</si>
  <si>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</si>
  <si>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</si>
  <si>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</si>
  <si>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</si>
  <si>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</si>
  <si>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</si>
  <si>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</si>
  <si>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</si>
  <si>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</si>
  <si>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</si>
  <si>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</si>
  <si>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</si>
  <si>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</si>
  <si>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</si>
  <si>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</si>
  <si>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</si>
  <si>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</si>
  <si>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</si>
  <si>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</si>
  <si>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</si>
  <si>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</si>
  <si>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</si>
  <si>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</si>
  <si>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</si>
  <si>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</si>
  <si>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</si>
  <si>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</si>
  <si>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</si>
  <si>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</si>
  <si>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</si>
  <si>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</si>
  <si>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</si>
  <si>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</si>
  <si>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</si>
  <si>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</si>
  <si>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</si>
  <si>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</si>
  <si>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</si>
  <si>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</si>
  <si>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</si>
  <si>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</si>
  <si>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</si>
  <si>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</si>
  <si>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</si>
  <si>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</si>
  <si>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</si>
  <si>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</si>
  <si>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</si>
  <si>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</si>
  <si>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</si>
  <si>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</si>
  <si>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</si>
  <si>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</si>
  <si>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</si>
  <si>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</si>
  <si>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</si>
  <si>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</si>
  <si>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</si>
  <si>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</si>
  <si>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</si>
  <si>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</si>
  <si>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</si>
  <si>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</si>
  <si>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</si>
  <si>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</si>
  <si>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</si>
  <si>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</si>
  <si>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</si>
  <si>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</si>
  <si>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</si>
  <si>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</si>
  <si>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</si>
  <si>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</si>
  <si>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</si>
  <si>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</si>
  <si>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</si>
  <si>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</si>
  <si>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</si>
  <si>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</si>
  <si>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</si>
  <si>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</si>
  <si>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</si>
  <si>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</si>
  <si>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</si>
  <si>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</si>
  <si>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</si>
  <si>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</si>
  <si>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</si>
  <si>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</si>
  <si>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</si>
  <si>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</si>
  <si>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</si>
  <si>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</si>
  <si>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</si>
  <si>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</si>
  <si>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</si>
  <si>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</si>
  <si>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</si>
  <si>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</si>
  <si>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</si>
  <si>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</si>
  <si>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</si>
  <si>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</si>
  <si>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</si>
  <si>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</si>
  <si>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</si>
  <si>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</si>
  <si>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</si>
  <si>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</si>
  <si>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</si>
  <si>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</si>
  <si>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</si>
  <si>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</si>
  <si>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</si>
  <si>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</si>
  <si>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</si>
  <si>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</si>
  <si>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</si>
  <si>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</si>
  <si>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</si>
  <si>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</si>
  <si>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</si>
  <si>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</si>
  <si>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</si>
  <si>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</si>
  <si>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</si>
  <si>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</si>
  <si>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</si>
  <si>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</si>
  <si>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</si>
  <si>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</si>
  <si>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</si>
  <si>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</si>
  <si>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</si>
  <si>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</si>
  <si>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</si>
  <si>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</si>
  <si>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</si>
  <si>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</si>
  <si>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</si>
  <si>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</si>
  <si>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</si>
  <si>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</si>
  <si>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</si>
  <si>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</si>
  <si>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</si>
  <si>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</si>
  <si>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</si>
  <si>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</si>
  <si>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</si>
  <si>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</si>
  <si>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</si>
  <si>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</si>
  <si>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</si>
  <si>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</si>
  <si>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</si>
  <si>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</si>
  <si>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</si>
  <si>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</si>
  <si>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</si>
  <si>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</si>
  <si>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</si>
  <si>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</si>
  <si>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</si>
  <si>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</si>
  <si>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</si>
  <si>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</si>
  <si>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</si>
  <si>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</si>
  <si>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</si>
  <si>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</si>
  <si>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</si>
  <si>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</si>
  <si>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</si>
  <si>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</si>
  <si>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</si>
  <si>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</si>
  <si>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</si>
  <si>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</si>
  <si>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</si>
  <si>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</si>
  <si>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</si>
  <si>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</si>
  <si>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</si>
  <si>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</si>
  <si>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</si>
  <si>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</si>
  <si>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</si>
  <si>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</si>
  <si>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</si>
  <si>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</si>
  <si>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</si>
  <si>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</si>
  <si>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</si>
  <si>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</si>
  <si>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</si>
  <si>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</si>
  <si>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</si>
  <si>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</si>
  <si>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</si>
  <si>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</si>
  <si>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</si>
  <si>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</si>
  <si>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</si>
  <si>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</si>
  <si>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</si>
  <si>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</si>
  <si>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</si>
  <si>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</si>
  <si>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</si>
  <si>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</si>
  <si>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</si>
  <si>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</si>
  <si>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</si>
  <si>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</si>
  <si>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</si>
  <si>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</si>
  <si>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</si>
  <si>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</si>
  <si>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</si>
  <si>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</si>
  <si>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</si>
  <si>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</si>
  <si>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</si>
  <si>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</si>
  <si>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</si>
  <si>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</si>
  <si>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</si>
  <si>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</si>
  <si>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</si>
  <si>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</si>
  <si>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</si>
  <si>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</si>
  <si>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</si>
  <si>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</si>
  <si>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</si>
  <si>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</si>
  <si>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</si>
  <si>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</si>
  <si>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</si>
  <si>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</si>
  <si>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</si>
  <si>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</si>
  <si>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</si>
  <si>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</si>
  <si>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</si>
  <si>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</si>
  <si>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</si>
  <si>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</si>
  <si>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</si>
  <si>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</si>
  <si>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</si>
  <si>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</si>
  <si>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</si>
  <si>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</si>
  <si>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</si>
  <si>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</si>
  <si>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</si>
  <si>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</si>
  <si>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</si>
  <si>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</si>
  <si>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</si>
  <si>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</si>
  <si>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</si>
  <si>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</si>
  <si>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</si>
  <si>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</si>
  <si>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</si>
  <si>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</si>
  <si>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</si>
  <si>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</si>
  <si>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</si>
  <si>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</si>
  <si>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</si>
  <si>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</si>
  <si>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</si>
  <si>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</si>
  <si>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</si>
  <si>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</si>
  <si>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</si>
  <si>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</si>
  <si>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</si>
  <si>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</si>
  <si>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</si>
  <si>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</si>
  <si>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</si>
  <si>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</si>
  <si>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</si>
  <si>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</si>
  <si>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</si>
  <si>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</si>
  <si>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</si>
  <si>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</si>
  <si>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</si>
  <si>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</si>
  <si>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</si>
  <si>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</si>
  <si>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</si>
  <si>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</si>
  <si>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</si>
  <si>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</si>
  <si>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</si>
  <si>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</si>
  <si>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</si>
  <si>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</si>
  <si>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</si>
  <si>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</si>
  <si>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</si>
  <si>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</si>
  <si>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</si>
  <si>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</si>
  <si>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</si>
  <si>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</si>
  <si>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</si>
  <si>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</si>
  <si>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</si>
  <si>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</si>
  <si>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</si>
  <si>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</si>
  <si>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</si>
  <si>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</si>
  <si>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</si>
  <si>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</si>
  <si>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</si>
  <si>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</si>
  <si>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</si>
  <si>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</si>
  <si>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</si>
  <si>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</si>
  <si>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</si>
  <si>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</si>
  <si>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</si>
  <si>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</si>
  <si>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</si>
  <si>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</si>
  <si>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</si>
  <si>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</si>
  <si>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</si>
  <si>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</si>
  <si>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</si>
  <si>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</si>
  <si>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</si>
  <si>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</si>
  <si>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</si>
  <si>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</si>
  <si>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</si>
  <si>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</si>
  <si>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</si>
  <si>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</si>
  <si>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</si>
  <si>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</si>
  <si>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</si>
  <si>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</si>
  <si>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</si>
  <si>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</si>
  <si>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</si>
  <si>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</si>
  <si>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</si>
  <si>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</si>
  <si>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</si>
  <si>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</si>
  <si>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</si>
  <si>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</si>
  <si>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</si>
  <si>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</si>
  <si>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</si>
  <si>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</si>
  <si>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</si>
  <si>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</si>
  <si>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</si>
  <si>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</si>
  <si>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</si>
  <si>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</si>
  <si>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</si>
  <si>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</si>
  <si>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</si>
  <si>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</si>
  <si>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</si>
  <si>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</si>
  <si>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</si>
  <si>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</si>
  <si>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</si>
  <si>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</si>
  <si>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</si>
  <si>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</si>
  <si>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</si>
  <si>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</si>
  <si>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</si>
  <si>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</si>
  <si>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</si>
  <si>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</si>
  <si>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</si>
  <si>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</si>
  <si>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</si>
  <si>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</si>
  <si>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</si>
  <si>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</si>
  <si>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</si>
  <si>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</si>
  <si>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</si>
  <si>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</si>
  <si>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</si>
  <si>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</si>
  <si>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</si>
  <si>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</si>
  <si>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</si>
  <si>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</si>
  <si>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</si>
  <si>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</si>
  <si>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</si>
  <si>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</si>
  <si>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</si>
  <si>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</si>
  <si>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</si>
  <si>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</si>
  <si>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</si>
  <si>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</si>
  <si>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</si>
  <si>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</si>
  <si>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</si>
  <si>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</si>
  <si>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</si>
  <si>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</si>
  <si>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</si>
  <si>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</si>
  <si>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</si>
  <si>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</si>
  <si>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</si>
  <si>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</si>
  <si>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</si>
  <si>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</si>
  <si>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</si>
  <si>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</si>
  <si>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</si>
  <si>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</si>
  <si>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</si>
  <si>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</si>
  <si>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</si>
  <si>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</si>
  <si>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</si>
  <si>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</si>
  <si>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</si>
  <si>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</si>
  <si>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</si>
  <si>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</si>
  <si>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</si>
  <si>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</si>
  <si>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</si>
  <si>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</si>
  <si>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</si>
  <si>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</si>
  <si>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</si>
  <si>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</si>
  <si>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</si>
  <si>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</si>
  <si>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</si>
  <si>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</si>
  <si>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</si>
  <si>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</si>
  <si>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</si>
  <si>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</si>
  <si>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</si>
  <si>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</si>
  <si>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</si>
  <si>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</si>
  <si>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</si>
  <si>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</si>
  <si>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</si>
  <si>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</si>
  <si>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</si>
  <si>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</si>
  <si>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</si>
  <si>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</si>
  <si>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</si>
  <si>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</si>
  <si>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</si>
  <si>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</si>
  <si>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</si>
  <si>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</si>
  <si>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</si>
  <si>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</si>
  <si>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</si>
  <si>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</si>
  <si>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</si>
  <si>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</si>
  <si>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</si>
  <si>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</si>
  <si>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</si>
  <si>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</si>
  <si>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</si>
  <si>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</si>
  <si>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</si>
  <si>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</si>
  <si>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</si>
  <si>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</si>
  <si>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</si>
  <si>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</si>
  <si>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</si>
  <si>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</si>
  <si>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</si>
  <si>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</si>
  <si>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</si>
  <si>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</si>
  <si>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</si>
  <si>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</si>
  <si>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</si>
  <si>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</si>
  <si>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</si>
  <si>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</si>
  <si>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</si>
  <si>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</si>
  <si>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</si>
  <si>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</si>
  <si>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</si>
  <si>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</si>
  <si>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</si>
  <si>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</si>
  <si>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</si>
  <si>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</si>
  <si>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</si>
  <si>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</si>
  <si>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</si>
  <si>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</si>
  <si>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</si>
  <si>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</si>
  <si>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</si>
  <si>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</si>
  <si>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</si>
  <si>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</si>
  <si>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</si>
  <si>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</si>
  <si>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</si>
  <si>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</si>
  <si>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</si>
  <si>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</si>
  <si>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</si>
  <si>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</si>
  <si>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</si>
  <si>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</si>
  <si>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</si>
  <si>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</si>
  <si>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</si>
  <si>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</si>
  <si>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</si>
  <si>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</si>
  <si>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</si>
  <si>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</si>
  <si>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</si>
  <si>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</si>
  <si>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</si>
  <si>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</si>
  <si>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</si>
  <si>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</si>
  <si>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</si>
  <si>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</si>
  <si>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</si>
  <si>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</si>
  <si>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</si>
  <si>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</si>
  <si>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</si>
  <si>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</si>
  <si>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</si>
  <si>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</si>
  <si>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</si>
  <si>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</si>
  <si>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</si>
  <si>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</si>
  <si>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</si>
  <si>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</si>
  <si>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</si>
  <si>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</si>
  <si>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</si>
  <si>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</si>
  <si>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</si>
  <si>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</si>
  <si>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</si>
  <si>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</si>
  <si>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</si>
  <si>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</si>
  <si>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</si>
  <si>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</si>
  <si>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</si>
  <si>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</si>
  <si>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</si>
  <si>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</si>
  <si>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</si>
  <si>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</si>
  <si>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</si>
  <si>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</si>
  <si>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</si>
  <si>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</si>
  <si>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</si>
  <si>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</si>
  <si>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</si>
  <si>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</si>
  <si>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</si>
  <si>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</si>
  <si>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</si>
  <si>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</si>
  <si>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</si>
  <si>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</si>
  <si>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</si>
  <si>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</si>
  <si>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</si>
  <si>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</si>
  <si>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</si>
  <si>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</si>
  <si>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</si>
  <si>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</si>
  <si>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</si>
  <si>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</si>
  <si>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</si>
  <si>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</si>
  <si>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</si>
  <si>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</si>
  <si>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</si>
  <si>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</si>
  <si>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</si>
  <si>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</si>
  <si>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</si>
  <si>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</si>
  <si>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</si>
  <si>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</si>
  <si>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</si>
  <si>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</si>
  <si>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</si>
  <si>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</si>
  <si>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</si>
  <si>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</si>
  <si>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</si>
  <si>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</si>
  <si>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</si>
  <si>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</si>
  <si>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</si>
  <si>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</si>
  <si>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</si>
  <si>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</si>
  <si>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</si>
  <si>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</si>
  <si>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</si>
  <si>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</si>
  <si>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</si>
  <si>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</si>
  <si>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</si>
  <si>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</si>
  <si>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</si>
  <si>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</si>
  <si>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</si>
  <si>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</si>
  <si>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</si>
  <si>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</si>
  <si>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</si>
  <si>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</si>
  <si>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</si>
  <si>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</si>
  <si>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</si>
  <si>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</si>
  <si>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</si>
  <si>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</si>
  <si>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</si>
  <si>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</si>
  <si>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</si>
  <si>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</si>
  <si>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</si>
  <si>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</si>
  <si>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</si>
  <si>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</si>
  <si>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</si>
  <si>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</si>
  <si>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</si>
  <si>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</si>
  <si>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</si>
  <si>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</si>
  <si>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</si>
  <si>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</si>
  <si>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</si>
  <si>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</si>
  <si>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</si>
  <si>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</si>
  <si>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</si>
  <si>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</si>
  <si>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</si>
  <si>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</si>
  <si>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</si>
  <si>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</si>
  <si>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</si>
  <si>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</si>
  <si>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</si>
  <si>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</si>
  <si>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</si>
  <si>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</si>
  <si>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</si>
  <si>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</si>
  <si>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</si>
  <si>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</si>
  <si>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</si>
  <si>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</si>
  <si>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</si>
  <si>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</si>
  <si>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</si>
  <si>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</si>
  <si>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</si>
  <si>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</si>
  <si>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</si>
  <si>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</si>
  <si>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</si>
  <si>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</si>
  <si>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</si>
  <si>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</si>
  <si>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</si>
  <si>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</si>
  <si>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</si>
  <si>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</si>
  <si>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</si>
  <si>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</si>
  <si>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</si>
  <si>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</si>
  <si>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</si>
  <si>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</si>
  <si>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</si>
  <si>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</si>
  <si>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</si>
  <si>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</si>
  <si>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</si>
  <si>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</si>
  <si>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</si>
  <si>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</si>
  <si>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</si>
  <si>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</si>
  <si>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</si>
  <si>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</si>
  <si>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</si>
  <si>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</si>
  <si>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</si>
  <si>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</si>
  <si>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</si>
  <si>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</si>
  <si>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</si>
  <si>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</si>
  <si>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</si>
  <si>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</si>
  <si>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</si>
  <si>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</si>
  <si>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</si>
  <si>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</si>
  <si>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</si>
  <si>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</si>
  <si>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</si>
  <si>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</si>
  <si>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</si>
  <si>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</si>
  <si>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</si>
  <si>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</si>
  <si>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</si>
  <si>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</si>
  <si>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</si>
  <si>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</si>
  <si>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</si>
  <si>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</si>
  <si>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</si>
  <si>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</si>
  <si>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</si>
  <si>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</si>
  <si>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</si>
  <si>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</si>
  <si>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</si>
  <si>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</si>
  <si>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</si>
  <si>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</si>
  <si>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</si>
  <si>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</si>
  <si>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</si>
  <si>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</si>
  <si>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</si>
  <si>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</si>
  <si>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</si>
  <si>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</si>
  <si>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</si>
  <si>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</si>
  <si>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</si>
  <si>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</si>
  <si>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</si>
  <si>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</si>
  <si>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</si>
  <si>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</si>
  <si>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</si>
  <si>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</si>
  <si>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</si>
  <si>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</si>
  <si>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</si>
  <si>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</si>
  <si>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</si>
  <si>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</si>
  <si>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</si>
  <si>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</si>
  <si>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</si>
  <si>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</si>
  <si>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</si>
  <si>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</si>
  <si>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</si>
  <si>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</si>
  <si>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</si>
  <si>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</si>
  <si>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</si>
  <si>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</si>
  <si>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</si>
  <si>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</si>
  <si>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</si>
  <si>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</si>
  <si>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</si>
  <si>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</si>
  <si>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</si>
  <si>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</si>
  <si>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</si>
  <si>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</si>
  <si>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</si>
  <si>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</si>
  <si>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</si>
  <si>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</si>
  <si>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</si>
  <si>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</si>
  <si>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</si>
  <si>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</si>
  <si>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</si>
  <si>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</si>
  <si>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</si>
  <si>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</si>
  <si>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</si>
  <si>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</si>
  <si>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</si>
  <si>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</si>
  <si>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</si>
  <si>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</si>
  <si>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</si>
  <si>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</si>
  <si>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</si>
  <si>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</si>
  <si>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</si>
  <si>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</si>
  <si>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</si>
  <si>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</si>
  <si>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</si>
  <si>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</si>
  <si>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</si>
  <si>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</si>
  <si>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</si>
  <si>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</si>
  <si>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</si>
  <si>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</si>
  <si>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</si>
  <si>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</si>
  <si>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</si>
  <si>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</si>
  <si>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</si>
  <si>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</si>
  <si>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</si>
  <si>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</si>
  <si>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</si>
  <si>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</si>
  <si>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</si>
  <si>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</si>
  <si>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</si>
  <si>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</si>
  <si>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</si>
  <si>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</si>
  <si>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</si>
  <si>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</si>
  <si>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</si>
  <si>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</si>
  <si>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</si>
  <si>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</si>
  <si>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</si>
  <si>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</si>
  <si>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</si>
  <si>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</si>
  <si>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</si>
  <si>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</si>
  <si>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</si>
  <si>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</si>
  <si>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</si>
  <si>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</si>
  <si>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</si>
  <si>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</si>
  <si>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</si>
  <si>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</si>
  <si>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</si>
  <si>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</si>
  <si>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</si>
  <si>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</si>
  <si>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</si>
  <si>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</si>
  <si>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</si>
  <si>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</si>
  <si>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</si>
  <si>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</si>
  <si>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</si>
  <si>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</si>
  <si>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</si>
  <si>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</si>
  <si>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</si>
  <si>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</si>
  <si>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</si>
  <si>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</si>
  <si>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</si>
  <si>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</si>
  <si>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</si>
  <si>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</si>
  <si>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</si>
  <si>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</si>
  <si>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</si>
  <si>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</si>
  <si>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</si>
  <si>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</si>
  <si>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</si>
  <si>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</si>
  <si>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</si>
  <si>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</si>
  <si>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</si>
  <si>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</si>
  <si>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</si>
  <si>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</si>
  <si>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</si>
  <si>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</si>
  <si>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</si>
  <si>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</si>
  <si>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</si>
  <si>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</si>
  <si>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</si>
  <si>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</si>
  <si>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</si>
  <si>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</si>
  <si>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</si>
  <si>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</si>
  <si>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</si>
  <si>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</si>
  <si>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</si>
  <si>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</si>
  <si>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</si>
  <si>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</si>
  <si>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</si>
  <si>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</si>
  <si>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</si>
  <si>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</si>
  <si>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</si>
  <si>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</si>
  <si>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</si>
  <si>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</si>
  <si>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</si>
  <si>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</si>
  <si>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</si>
  <si>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</si>
  <si>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</si>
  <si>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</si>
  <si>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</si>
  <si>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</si>
  <si>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</si>
  <si>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</si>
  <si>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</si>
  <si>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</si>
  <si>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</si>
  <si>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</si>
  <si>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</si>
  <si>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</si>
  <si>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</si>
  <si>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</si>
  <si>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</si>
  <si>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</si>
  <si>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</si>
  <si>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</si>
  <si>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</si>
  <si>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</si>
  <si>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</si>
  <si>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</si>
  <si>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</si>
  <si>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</si>
  <si>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</si>
  <si>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</si>
  <si>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</si>
  <si>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</si>
  <si>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</si>
  <si>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</si>
  <si>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</si>
  <si>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</si>
  <si>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</si>
  <si>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</si>
  <si>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</si>
  <si>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</si>
  <si>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</si>
  <si>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</si>
  <si>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</si>
  <si>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</si>
  <si>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</si>
  <si>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</si>
  <si>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</si>
  <si>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</si>
  <si>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</si>
  <si>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</si>
  <si>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</si>
  <si>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</si>
  <si>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</si>
  <si>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</si>
  <si>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</si>
  <si>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</si>
  <si>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</si>
  <si>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</si>
  <si>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</si>
  <si>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</si>
  <si>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</si>
  <si>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</si>
  <si>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</si>
  <si>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</si>
  <si>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</si>
  <si>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</si>
  <si>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</si>
  <si>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</si>
  <si>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</si>
  <si>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</si>
  <si>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</si>
  <si>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</si>
  <si>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</si>
  <si>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</si>
  <si>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</si>
  <si>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</si>
  <si>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</si>
  <si>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</si>
  <si>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</si>
  <si>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</si>
  <si>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</si>
  <si>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</si>
  <si>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</si>
  <si>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</si>
  <si>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</si>
  <si>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</si>
  <si>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</si>
  <si>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</si>
  <si>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</si>
  <si>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</si>
  <si>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</si>
  <si>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</si>
  <si>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</si>
  <si>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</si>
  <si>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</si>
  <si>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</si>
  <si>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</si>
  <si>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</si>
  <si>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</si>
  <si>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</si>
  <si>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</si>
  <si>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</si>
  <si>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</si>
  <si>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</si>
  <si>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</si>
  <si>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</si>
  <si>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</si>
  <si>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</si>
  <si>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</si>
  <si>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</si>
  <si>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</si>
  <si>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</si>
  <si>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</si>
  <si>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</si>
  <si>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</si>
  <si>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</si>
  <si>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</si>
  <si>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</si>
  <si>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</si>
  <si>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</si>
  <si>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</si>
  <si>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</si>
  <si>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</si>
  <si>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</si>
  <si>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</si>
  <si>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</si>
  <si>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</si>
  <si>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</si>
  <si>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</si>
  <si>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</si>
  <si>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</si>
  <si>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</si>
  <si>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</si>
  <si>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</si>
  <si>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</si>
  <si>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</si>
  <si>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</si>
  <si>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</si>
  <si>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</si>
  <si>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</si>
  <si>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</si>
  <si>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</si>
  <si>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</si>
  <si>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</si>
  <si>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</si>
  <si>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</si>
  <si>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</si>
  <si>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</si>
  <si>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</si>
  <si>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</si>
  <si>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</si>
  <si>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</si>
  <si>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</si>
  <si>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</si>
  <si>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</si>
  <si>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</si>
  <si>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</si>
  <si>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</si>
  <si>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</si>
  <si>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</si>
  <si>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</si>
  <si>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</si>
  <si>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</si>
  <si>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</si>
  <si>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</si>
  <si>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</si>
  <si>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</si>
  <si>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</si>
  <si>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</si>
  <si>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</si>
  <si>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</si>
  <si>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</si>
  <si>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</si>
  <si>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</si>
  <si>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</si>
  <si>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</si>
  <si>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</si>
  <si>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</si>
  <si>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</si>
  <si>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</si>
  <si>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</si>
  <si>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</si>
  <si>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</si>
  <si>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</si>
  <si>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</si>
  <si>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</si>
  <si>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</si>
  <si>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</si>
  <si>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</si>
  <si>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</si>
  <si>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</si>
  <si>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</si>
  <si>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</si>
  <si>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</si>
  <si>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</si>
  <si>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</si>
  <si>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</si>
  <si>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</si>
  <si>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</si>
  <si>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</si>
  <si>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</si>
  <si>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</si>
  <si>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</si>
  <si>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</si>
  <si>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</si>
  <si>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</si>
  <si>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</si>
  <si>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</si>
  <si>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</si>
  <si>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</si>
  <si>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</si>
  <si>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</si>
  <si>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</si>
  <si>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</si>
  <si>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</si>
  <si>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</si>
  <si>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</si>
  <si>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</si>
  <si>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</si>
  <si>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</si>
  <si>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</si>
  <si>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</si>
  <si>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</si>
  <si>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</si>
  <si>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</si>
  <si>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</si>
  <si>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</si>
  <si>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</si>
  <si>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</si>
  <si>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</si>
  <si>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</si>
  <si>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</si>
  <si>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</si>
  <si>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</si>
  <si>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</si>
  <si>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</si>
  <si>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</si>
  <si>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</si>
  <si>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</si>
  <si>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</si>
  <si>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</si>
  <si>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</si>
  <si>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</si>
  <si>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</si>
  <si>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</si>
  <si>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</si>
  <si>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</si>
  <si>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</si>
  <si>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</si>
  <si>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</si>
  <si>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</si>
  <si>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</si>
  <si>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</si>
  <si>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</si>
  <si>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</si>
  <si>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</si>
  <si>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</si>
  <si>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</si>
  <si>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</si>
  <si>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</si>
  <si>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</si>
  <si>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</si>
  <si>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</si>
  <si>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</si>
  <si>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</si>
  <si>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</si>
  <si>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</si>
  <si>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</si>
  <si>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</si>
  <si>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</si>
  <si>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</si>
  <si>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</si>
  <si>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</si>
  <si>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</si>
  <si>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</si>
  <si>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</si>
  <si>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</si>
  <si>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</si>
  <si>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</si>
  <si>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</si>
  <si>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</si>
  <si>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</si>
  <si>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</si>
  <si>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</si>
  <si>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</si>
  <si>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</si>
  <si>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</si>
  <si>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</si>
  <si>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</si>
  <si>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</si>
  <si>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</si>
  <si>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</si>
  <si>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</si>
  <si>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</si>
  <si>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</si>
  <si>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</si>
  <si>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</si>
  <si>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</si>
  <si>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</si>
  <si>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</si>
  <si>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</si>
  <si>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</si>
  <si>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</si>
  <si>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</si>
  <si>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</si>
  <si>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</si>
  <si>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</si>
  <si>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</si>
  <si>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</si>
  <si>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</si>
  <si>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</si>
  <si>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</si>
  <si>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</si>
  <si>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</si>
  <si>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</si>
  <si>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</si>
  <si>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</si>
  <si>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</si>
  <si>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</si>
  <si>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</si>
  <si>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</si>
  <si>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</si>
  <si>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</si>
  <si>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</si>
  <si>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</si>
  <si>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</si>
  <si>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</si>
  <si>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</si>
  <si>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</si>
  <si>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</si>
  <si>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</si>
  <si>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</si>
  <si>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</si>
  <si>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</si>
  <si>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</si>
  <si>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</si>
  <si>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</si>
  <si>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</si>
  <si>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</si>
  <si>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</si>
  <si>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</si>
  <si>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</si>
  <si>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</si>
  <si>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</si>
  <si>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</si>
  <si>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</si>
  <si>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</si>
  <si>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</si>
  <si>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</si>
  <si>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</si>
  <si>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</si>
  <si>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</si>
  <si>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</si>
  <si>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</si>
  <si>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</si>
  <si>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</si>
  <si>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</si>
  <si>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</si>
  <si>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</si>
  <si>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</si>
  <si>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</si>
  <si>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</si>
  <si>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</si>
  <si>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</si>
  <si>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</si>
  <si>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</si>
  <si>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</si>
  <si>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</si>
  <si>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</si>
  <si>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</si>
  <si>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</si>
  <si>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</si>
  <si>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</si>
  <si>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</si>
  <si>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</si>
  <si>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</si>
  <si>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</si>
  <si>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</si>
  <si>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</si>
  <si>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</si>
  <si>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</si>
  <si>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</si>
  <si>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</si>
  <si>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</si>
  <si>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</si>
  <si>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</si>
  <si>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</si>
  <si>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</si>
  <si>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</si>
  <si>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</si>
  <si>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</si>
  <si>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</si>
  <si>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</si>
  <si>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</si>
  <si>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</si>
  <si>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</si>
  <si>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</si>
  <si>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</si>
  <si>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</si>
  <si>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</si>
  <si>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</si>
  <si>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</si>
  <si>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</si>
  <si>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</si>
  <si>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</si>
  <si>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</si>
  <si>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</si>
  <si>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</si>
  <si>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</si>
  <si>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</si>
  <si>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</si>
  <si>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</si>
  <si>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</si>
  <si>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</si>
  <si>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</si>
  <si>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</si>
  <si>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</si>
  <si>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</si>
  <si>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</si>
  <si>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</si>
  <si>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</si>
  <si>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</si>
  <si>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</si>
  <si>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</si>
  <si>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</si>
  <si>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</si>
  <si>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</si>
  <si>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</si>
  <si>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</si>
  <si>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</si>
  <si>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</si>
  <si>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</si>
  <si>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</si>
  <si>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</si>
  <si>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</si>
  <si>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</si>
  <si>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</si>
  <si>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</si>
  <si>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</si>
  <si>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</si>
  <si>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</si>
  <si>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</si>
  <si>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</si>
  <si>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</si>
  <si>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</si>
  <si>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</si>
  <si>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</si>
  <si>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</si>
  <si>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</si>
  <si>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</si>
  <si>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</si>
  <si>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</si>
  <si>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</si>
  <si>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</si>
  <si>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</si>
  <si>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</si>
  <si>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</si>
  <si>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</si>
  <si>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</si>
  <si>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</si>
  <si>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</si>
  <si>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</si>
  <si>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</si>
  <si>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</si>
  <si>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</si>
  <si>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</si>
  <si>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</si>
  <si>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</si>
  <si>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</si>
  <si>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</si>
  <si>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</si>
  <si>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</si>
  <si>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</si>
  <si>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</si>
  <si>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</si>
  <si>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</si>
  <si>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</si>
  <si>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</si>
  <si>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</si>
  <si>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</si>
  <si>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</si>
  <si>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</si>
  <si>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</si>
  <si>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</si>
  <si>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</si>
  <si>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</si>
  <si>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</si>
  <si>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</si>
  <si>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</si>
  <si>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</si>
  <si>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</si>
  <si>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</si>
  <si>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</si>
  <si>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</si>
  <si>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</si>
  <si>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</si>
  <si>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</si>
  <si>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</si>
  <si>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</si>
  <si>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</si>
  <si>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</si>
  <si>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</si>
  <si>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</si>
  <si>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</si>
  <si>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</si>
  <si>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</si>
  <si>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</si>
  <si>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</si>
  <si>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</si>
  <si>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</si>
  <si>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</si>
  <si>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</si>
  <si>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</si>
  <si>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</si>
  <si>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</si>
  <si>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</si>
  <si>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</si>
  <si>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</si>
  <si>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</si>
  <si>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</si>
  <si>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</si>
  <si>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</si>
  <si>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</si>
  <si>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</si>
  <si>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</si>
  <si>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</si>
  <si>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</si>
  <si>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</si>
  <si>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</si>
  <si>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</si>
  <si>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</si>
  <si>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</si>
  <si>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</si>
  <si>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</si>
  <si>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</si>
  <si>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</si>
  <si>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</si>
  <si>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</si>
  <si>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</si>
  <si>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</si>
  <si>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</si>
  <si>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</si>
  <si>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</si>
  <si>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</si>
  <si>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</si>
  <si>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</si>
  <si>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</si>
  <si>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</si>
  <si>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</si>
  <si>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</si>
  <si>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</si>
  <si>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</si>
  <si>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</si>
  <si>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</si>
  <si>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</si>
  <si>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</si>
  <si>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</si>
  <si>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</si>
  <si>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</si>
  <si>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</si>
  <si>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</si>
  <si>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</si>
  <si>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</si>
  <si>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</si>
  <si>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</si>
  <si>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</si>
  <si>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</si>
  <si>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</si>
  <si>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</si>
  <si>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</si>
  <si>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</si>
  <si>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</si>
  <si>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</si>
  <si>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</si>
  <si>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</si>
  <si>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</si>
  <si>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</si>
  <si>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</si>
  <si>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</si>
  <si>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</si>
  <si>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</si>
  <si>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</si>
  <si>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</si>
  <si>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</si>
  <si>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</si>
  <si>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</si>
  <si>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</si>
  <si>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</si>
  <si>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</si>
  <si>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</si>
  <si>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</si>
  <si>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</si>
  <si>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</si>
  <si>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</si>
  <si>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</si>
  <si>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</si>
  <si>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</si>
  <si>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</si>
  <si>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</si>
  <si>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</si>
  <si>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</si>
  <si>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</si>
  <si>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</si>
  <si>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</si>
  <si>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</si>
  <si>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</si>
  <si>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</si>
  <si>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</si>
  <si>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</si>
  <si>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</si>
  <si>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</si>
  <si>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</si>
  <si>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</si>
  <si>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</si>
  <si>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</si>
  <si>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</si>
  <si>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</si>
  <si>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</si>
  <si>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</si>
  <si>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</si>
  <si>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</si>
  <si>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</si>
  <si>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</si>
  <si>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</si>
  <si>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</si>
  <si>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</si>
  <si>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</si>
  <si>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</si>
  <si>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</si>
  <si>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</si>
  <si>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</si>
  <si>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</si>
  <si>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</si>
  <si>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</si>
  <si>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</si>
  <si>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</si>
  <si>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</si>
  <si>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</si>
  <si>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</si>
  <si>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</si>
  <si>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</si>
  <si>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</si>
  <si>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</si>
  <si>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</si>
  <si>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</si>
  <si>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</si>
  <si>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</si>
  <si>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</si>
  <si>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</si>
  <si>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</si>
  <si>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</si>
  <si>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</si>
  <si>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</si>
  <si>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</si>
  <si>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</si>
  <si>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</si>
  <si>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</si>
  <si>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</si>
  <si>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</si>
  <si>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</si>
  <si>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</si>
  <si>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</si>
  <si>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</si>
  <si>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</si>
  <si>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</si>
  <si>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</si>
  <si>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</si>
  <si>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</si>
  <si>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</si>
  <si>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</si>
  <si>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</si>
  <si>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</si>
  <si>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</si>
  <si>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</si>
  <si>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</si>
  <si>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</si>
  <si>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</si>
  <si>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</si>
  <si>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</si>
  <si>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</si>
  <si>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</si>
  <si>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</si>
  <si>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</si>
  <si>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</si>
  <si>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</si>
  <si>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</si>
  <si>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</si>
  <si>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</si>
  <si>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</si>
  <si>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</si>
  <si>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</si>
  <si>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</si>
  <si>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</si>
  <si>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</si>
  <si>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</si>
  <si>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</si>
  <si>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</si>
  <si>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</si>
  <si>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</si>
  <si>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</si>
  <si>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</si>
  <si>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</si>
  <si>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</si>
  <si>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</si>
  <si>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</si>
  <si>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</si>
  <si>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</si>
  <si>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</si>
  <si>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</si>
  <si>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</si>
  <si>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</si>
  <si>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</si>
  <si>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</si>
  <si>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</si>
  <si>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</si>
  <si>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</si>
  <si>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</si>
  <si>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</si>
  <si>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</si>
  <si>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</si>
  <si>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</si>
  <si>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</si>
  <si>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</si>
  <si>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</si>
  <si>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</si>
  <si>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</si>
  <si>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</si>
  <si>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</si>
  <si>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</si>
  <si>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</si>
  <si>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</si>
  <si>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</si>
  <si>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</si>
  <si>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</si>
  <si>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</si>
  <si>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</si>
  <si>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</si>
  <si>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</si>
  <si>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</si>
  <si>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</si>
  <si>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</si>
  <si>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</si>
  <si>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</si>
  <si>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</si>
  <si>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</si>
  <si>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</si>
  <si>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</si>
  <si>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</si>
  <si>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</si>
  <si>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</si>
  <si>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</si>
  <si>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</si>
  <si>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</si>
  <si>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</si>
  <si>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</si>
  <si>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</si>
  <si>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</si>
  <si>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</si>
  <si>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</si>
  <si>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</si>
  <si>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</si>
  <si>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</si>
  <si>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</si>
  <si>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</si>
  <si>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</si>
  <si>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</si>
  <si>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</si>
  <si>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</si>
  <si>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</si>
  <si>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</si>
  <si>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</si>
  <si>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</si>
  <si>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</si>
  <si>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</si>
  <si>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</si>
  <si>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</si>
  <si>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</si>
  <si>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</si>
  <si>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</si>
  <si>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</si>
  <si>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</si>
  <si>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</si>
  <si>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</si>
  <si>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</si>
  <si>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</si>
  <si>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</si>
  <si>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</si>
  <si>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</si>
  <si>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</si>
  <si>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</si>
  <si>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</si>
  <si>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</si>
  <si>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</si>
  <si>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</si>
  <si>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</si>
  <si>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</si>
  <si>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</si>
  <si>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</si>
  <si>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</si>
  <si>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</si>
  <si>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</si>
  <si>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</si>
  <si>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</si>
  <si>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</si>
  <si>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</si>
  <si>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</si>
  <si>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</si>
  <si>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</si>
  <si>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</si>
  <si>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</si>
  <si>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</si>
  <si>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</si>
  <si>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</si>
  <si>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</si>
  <si>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</si>
  <si>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</si>
  <si>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</si>
  <si>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</si>
  <si>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</si>
  <si>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</si>
  <si>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</si>
  <si>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</si>
  <si>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</si>
  <si>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</si>
  <si>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</si>
  <si>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</si>
  <si>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</si>
  <si>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</si>
  <si>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</si>
  <si>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</si>
  <si>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</si>
  <si>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</si>
  <si>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</si>
  <si>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</si>
  <si>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</si>
  <si>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</si>
  <si>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</si>
  <si>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</si>
  <si>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</si>
  <si>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</si>
  <si>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</si>
  <si>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</si>
  <si>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</si>
  <si>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</si>
  <si>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</si>
  <si>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</si>
  <si>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</si>
  <si>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</si>
  <si>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</si>
  <si>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</si>
  <si>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</si>
  <si>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</si>
  <si>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</si>
  <si>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</si>
  <si>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</si>
  <si>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</si>
  <si>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</si>
  <si>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</si>
  <si>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</si>
  <si>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</si>
  <si>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</si>
  <si>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</si>
  <si>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</si>
  <si>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</si>
  <si>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</si>
  <si>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</si>
  <si>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</si>
  <si>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</si>
  <si>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</si>
  <si>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</si>
  <si>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</si>
  <si>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</si>
  <si>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</si>
  <si>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</si>
  <si>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</si>
  <si>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</si>
  <si>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</si>
  <si>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</si>
  <si>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</si>
  <si>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</si>
  <si>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</si>
  <si>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</si>
  <si>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</si>
  <si>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</si>
  <si>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</si>
  <si>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</si>
  <si>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</si>
  <si>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</si>
  <si>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</si>
  <si>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</si>
  <si>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</si>
  <si>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</si>
  <si>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</si>
  <si>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</si>
  <si>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</si>
  <si>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</si>
  <si>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</si>
  <si>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</si>
  <si>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</si>
  <si>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</si>
  <si>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</si>
  <si>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</si>
  <si>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</si>
  <si>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</si>
  <si>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</si>
  <si>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</si>
  <si>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</si>
  <si>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</si>
  <si>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</si>
  <si>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</si>
  <si>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</si>
  <si>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</si>
  <si>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</si>
  <si>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</si>
  <si>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</si>
  <si>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</si>
  <si>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</si>
  <si>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</si>
  <si>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</si>
  <si>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</si>
  <si>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</si>
  <si>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</si>
  <si>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</si>
  <si>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</si>
  <si>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</si>
  <si>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</si>
  <si>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</si>
  <si>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</si>
  <si>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</si>
  <si>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</si>
  <si>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</si>
  <si>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</si>
  <si>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</si>
  <si>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</si>
  <si>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</si>
  <si>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</si>
  <si>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</si>
  <si>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</si>
  <si>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</si>
  <si>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</si>
  <si>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</si>
  <si>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</si>
  <si>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</si>
  <si>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</si>
  <si>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</si>
  <si>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</si>
  <si>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</si>
  <si>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</si>
  <si>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</si>
  <si>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</si>
  <si>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</si>
  <si>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</si>
  <si>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</si>
  <si>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</si>
  <si>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</si>
  <si>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</si>
  <si>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</si>
  <si>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</si>
  <si>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</si>
  <si>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</si>
  <si>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</si>
  <si>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</si>
  <si>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</si>
  <si>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</si>
  <si>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</si>
  <si>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</si>
  <si>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</si>
  <si>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</si>
  <si>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</si>
  <si>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</si>
  <si>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</si>
  <si>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</si>
  <si>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</si>
  <si>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</si>
  <si>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</si>
  <si>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</si>
  <si>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</si>
  <si>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</si>
  <si>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</si>
  <si>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</si>
  <si>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</si>
  <si>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</si>
  <si>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</si>
  <si>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</si>
  <si>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</si>
  <si>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</si>
  <si>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</si>
  <si>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</si>
  <si>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</si>
  <si>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</si>
  <si>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</si>
  <si>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</si>
  <si>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</si>
  <si>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</si>
  <si>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</si>
  <si>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</si>
  <si>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</si>
  <si>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</si>
  <si>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</si>
  <si>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</si>
  <si>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</si>
  <si>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</si>
  <si>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</si>
  <si>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</si>
  <si>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</si>
  <si>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</si>
  <si>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</si>
  <si>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</si>
  <si>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</si>
  <si>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</si>
  <si>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</si>
  <si>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</si>
  <si>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</si>
  <si>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</si>
  <si>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</si>
  <si>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</si>
  <si>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</si>
  <si>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</si>
  <si>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</si>
  <si>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</si>
  <si>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</si>
  <si>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</si>
  <si>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</si>
  <si>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</si>
  <si>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</si>
  <si>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</si>
  <si>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</si>
  <si>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</si>
  <si>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</si>
  <si>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</si>
  <si>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</si>
  <si>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</si>
  <si>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</si>
  <si>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</si>
  <si>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</si>
  <si>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</si>
  <si>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</si>
  <si>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</si>
  <si>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</si>
  <si>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</si>
  <si>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</si>
  <si>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</si>
  <si>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</si>
  <si>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</si>
  <si>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</si>
  <si>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</si>
  <si>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</si>
  <si>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</si>
  <si>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</si>
  <si>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</si>
  <si>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</si>
  <si>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</si>
  <si>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</si>
  <si>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</si>
  <si>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</si>
  <si>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</si>
  <si>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</si>
  <si>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</si>
  <si>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</si>
  <si>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</si>
  <si>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</si>
  <si>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</si>
  <si>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</si>
  <si>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</si>
  <si>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</si>
  <si>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</si>
  <si>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</si>
  <si>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</si>
  <si>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</si>
  <si>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</si>
  <si>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</si>
  <si>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</si>
  <si>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</si>
  <si>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</si>
  <si>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</si>
  <si>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</si>
  <si>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</si>
  <si>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</si>
  <si>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</si>
  <si>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</si>
  <si>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</si>
  <si>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</si>
  <si>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</si>
  <si>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</si>
  <si>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</si>
  <si>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</si>
  <si>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</si>
  <si>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</si>
  <si>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</si>
  <si>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</si>
  <si>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</si>
  <si>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</si>
  <si>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</si>
  <si>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</si>
  <si>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</si>
  <si>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</si>
  <si>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</si>
  <si>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</si>
  <si>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</si>
  <si>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</si>
  <si>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</si>
  <si>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</si>
  <si>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</si>
  <si>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</si>
  <si>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</si>
  <si>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</si>
  <si>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</si>
  <si>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</si>
  <si>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</si>
  <si>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</si>
  <si>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</si>
  <si>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</si>
  <si>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</si>
  <si>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</si>
  <si>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</si>
  <si>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</si>
  <si>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</si>
  <si>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</si>
  <si>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</si>
  <si>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</si>
  <si>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</si>
  <si>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</si>
  <si>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</si>
  <si>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</si>
  <si>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</si>
  <si>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</si>
  <si>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</si>
  <si>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</si>
  <si>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</si>
  <si>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</si>
  <si>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</si>
  <si>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</si>
  <si>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</si>
  <si>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</si>
  <si>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</si>
  <si>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</si>
  <si>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</si>
  <si>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</si>
  <si>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</si>
  <si>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</si>
  <si>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</si>
  <si>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</si>
  <si>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</si>
  <si>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</si>
  <si>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</si>
  <si>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</si>
  <si>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</si>
  <si>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</si>
  <si>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</si>
  <si>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</si>
  <si>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</si>
  <si>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</si>
  <si>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</si>
  <si>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</si>
  <si>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</si>
  <si>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</si>
  <si>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</si>
  <si>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</si>
  <si>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</si>
  <si>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</si>
  <si>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</si>
  <si>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</si>
  <si>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</si>
  <si>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</si>
  <si>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</si>
  <si>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</si>
  <si>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</si>
  <si>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</si>
  <si>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</si>
  <si>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</si>
  <si>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</si>
  <si>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</si>
  <si>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</si>
  <si>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</si>
  <si>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</si>
  <si>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</si>
  <si>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</si>
  <si>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</si>
  <si>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</si>
  <si>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</si>
  <si>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</si>
  <si>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</si>
  <si>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</si>
  <si>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</si>
  <si>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</si>
  <si>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</si>
  <si>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</si>
  <si>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</si>
  <si>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</si>
  <si>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</si>
  <si>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</si>
  <si>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</si>
  <si>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</si>
  <si>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</si>
  <si>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</si>
  <si>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</si>
  <si>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</si>
  <si>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</si>
  <si>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</si>
  <si>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</si>
  <si>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</si>
  <si>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</si>
  <si>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</si>
  <si>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</si>
  <si>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</si>
  <si>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</si>
  <si>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</si>
  <si>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</si>
  <si>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</si>
  <si>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</si>
  <si>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</si>
  <si>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</si>
  <si>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</si>
  <si>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</si>
  <si>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</si>
  <si>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</si>
  <si>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</si>
  <si>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</si>
  <si>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</si>
  <si>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</si>
  <si>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</si>
  <si>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</si>
  <si>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</si>
  <si>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</si>
  <si>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</si>
  <si>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</si>
  <si>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</si>
  <si>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</si>
  <si>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</si>
  <si>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</si>
  <si>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</si>
  <si>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</si>
  <si>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</si>
  <si>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</si>
  <si>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</si>
  <si>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</si>
  <si>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</si>
  <si>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</si>
  <si>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</si>
  <si>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</si>
  <si>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</si>
  <si>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</si>
  <si>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</si>
  <si>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</si>
  <si>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</si>
  <si>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</si>
  <si>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</si>
  <si>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</si>
  <si>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</si>
  <si>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</si>
  <si>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</si>
  <si>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</si>
  <si>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</si>
  <si>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</si>
  <si>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</si>
  <si>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</si>
  <si>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</si>
  <si>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</si>
  <si>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</si>
  <si>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</si>
  <si>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</si>
  <si>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</si>
  <si>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</si>
  <si>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</si>
  <si>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</si>
  <si>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</si>
  <si>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</si>
  <si>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</si>
  <si>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</si>
  <si>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</si>
  <si>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</si>
  <si>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</si>
  <si>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</si>
  <si>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</si>
  <si>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</si>
  <si>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</si>
  <si>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</si>
  <si>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</si>
  <si>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</si>
  <si>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</si>
  <si>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</si>
  <si>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</si>
  <si>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</si>
  <si>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</si>
  <si>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</si>
  <si>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</si>
  <si>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</si>
  <si>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</si>
  <si>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</si>
  <si>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</si>
  <si>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</si>
  <si>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</si>
  <si>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</si>
  <si>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</si>
  <si>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</si>
  <si>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</si>
  <si>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</si>
  <si>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</si>
  <si>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</si>
  <si>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</si>
  <si>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</si>
  <si>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</si>
  <si>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</si>
  <si>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</si>
  <si>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</si>
  <si>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</si>
  <si>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</si>
  <si>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</si>
  <si>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</si>
  <si>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</si>
  <si>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</si>
  <si>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</si>
  <si>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</si>
  <si>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</si>
  <si>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</si>
  <si>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</si>
  <si>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</si>
  <si>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</si>
  <si>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</si>
  <si>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</si>
  <si>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</si>
  <si>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</si>
  <si>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</si>
  <si>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</si>
  <si>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</si>
  <si>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</si>
  <si>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</si>
  <si>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</si>
  <si>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</si>
  <si>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</si>
  <si>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</si>
  <si>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</si>
  <si>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</si>
  <si>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</si>
  <si>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</si>
  <si>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</si>
  <si>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</si>
  <si>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</si>
  <si>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</si>
  <si>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</si>
  <si>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</si>
  <si>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</si>
  <si>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</si>
  <si>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</si>
  <si>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</si>
  <si>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</si>
  <si>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</si>
  <si>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</si>
  <si>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</si>
  <si>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</si>
  <si>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</si>
  <si>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</si>
  <si>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</si>
  <si>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</si>
  <si>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</si>
  <si>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</si>
  <si>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</si>
  <si>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</si>
  <si>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</si>
  <si>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</si>
  <si>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</si>
  <si>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</si>
  <si>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</si>
  <si>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</si>
  <si>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</si>
  <si>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</si>
  <si>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</si>
  <si>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</si>
  <si>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</si>
  <si>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</si>
  <si>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</si>
  <si>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</si>
  <si>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</si>
  <si>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</si>
  <si>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</si>
  <si>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</si>
  <si>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</si>
  <si>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</si>
  <si>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</si>
  <si>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</si>
  <si>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</si>
  <si>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</si>
  <si>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</si>
  <si>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</si>
  <si>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</si>
  <si>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</si>
  <si>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</si>
  <si>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</si>
  <si>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</si>
  <si>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</si>
  <si>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</si>
  <si>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</si>
  <si>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</si>
  <si>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</si>
  <si>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</si>
  <si>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</si>
  <si>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</si>
  <si>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</si>
  <si>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</si>
  <si>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</si>
  <si>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</si>
  <si>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</si>
  <si>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</si>
  <si>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</si>
  <si>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</si>
  <si>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</si>
  <si>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</si>
  <si>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</si>
  <si>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</si>
  <si>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</si>
  <si>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</si>
  <si>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</si>
  <si>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</si>
  <si>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</si>
  <si>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</si>
  <si>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</si>
  <si>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</si>
  <si>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</si>
  <si>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</si>
  <si>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</si>
  <si>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</si>
  <si>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</si>
  <si>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</si>
  <si>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</si>
  <si>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</si>
  <si>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</si>
  <si>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</si>
  <si>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</si>
  <si>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</si>
  <si>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</si>
  <si>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</si>
  <si>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</si>
  <si>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</si>
  <si>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</si>
  <si>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</si>
  <si>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</si>
  <si>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</si>
  <si>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</si>
  <si>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</si>
  <si>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</si>
  <si>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</si>
  <si>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</si>
  <si>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</si>
  <si>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</si>
  <si>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</si>
  <si>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</si>
  <si>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</si>
  <si>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</si>
  <si>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</si>
  <si>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</si>
  <si>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</si>
  <si>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</si>
  <si>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</si>
  <si>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</si>
  <si>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</si>
  <si>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</si>
  <si>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</si>
  <si>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</si>
  <si>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</si>
  <si>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</si>
  <si>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</si>
  <si>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</si>
  <si>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</si>
  <si>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</si>
  <si>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</si>
  <si>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</si>
  <si>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</si>
  <si>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</si>
  <si>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</si>
  <si>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</si>
  <si>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</si>
  <si>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</si>
  <si>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</si>
  <si>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</si>
  <si>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</si>
  <si>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</si>
  <si>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</si>
  <si>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</si>
  <si>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</si>
  <si>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</si>
  <si>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</si>
  <si>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</si>
  <si>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</si>
  <si>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</si>
  <si>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</si>
  <si>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</si>
  <si>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</si>
  <si>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</si>
  <si>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</si>
  <si>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</si>
  <si>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</si>
  <si>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</si>
  <si>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</si>
  <si>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</si>
  <si>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</si>
  <si>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</si>
  <si>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</si>
  <si>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</si>
  <si>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</si>
  <si>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</si>
  <si>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</si>
  <si>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</si>
  <si>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</si>
  <si>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</si>
  <si>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</si>
  <si>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</si>
  <si>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</si>
  <si>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</si>
  <si>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</si>
  <si>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</si>
  <si>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</si>
  <si>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</si>
  <si>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</si>
  <si>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</si>
  <si>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</si>
  <si>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</si>
  <si>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</si>
  <si>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</si>
  <si>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</si>
  <si>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</si>
  <si>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</si>
  <si>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</si>
  <si>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</si>
  <si>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</si>
  <si>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</si>
  <si>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</si>
  <si>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</si>
  <si>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</si>
  <si>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</si>
  <si>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</si>
  <si>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</si>
  <si>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</si>
  <si>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</si>
  <si>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</si>
  <si>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</si>
  <si>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</si>
  <si>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</si>
  <si>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</si>
  <si>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</si>
  <si>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</si>
  <si>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</si>
  <si>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</si>
  <si>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</si>
  <si>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</si>
  <si>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</si>
  <si>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</si>
  <si>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</si>
  <si>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</si>
  <si>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</si>
  <si>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</si>
  <si>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</si>
  <si>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</si>
  <si>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</si>
  <si>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</si>
  <si>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</si>
  <si>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</si>
  <si>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</si>
  <si>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</si>
  <si>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</si>
  <si>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</si>
  <si>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</si>
  <si>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</si>
  <si>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</si>
  <si>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</si>
  <si>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</si>
  <si>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</si>
  <si>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</si>
  <si>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</si>
  <si>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</si>
  <si>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</si>
  <si>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</si>
  <si>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</si>
  <si>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</si>
  <si>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</si>
  <si>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</si>
  <si>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</si>
  <si>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</si>
  <si>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</si>
  <si>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</si>
  <si>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</si>
  <si>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</si>
  <si>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</si>
  <si>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</si>
  <si>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</si>
  <si>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</si>
  <si>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</si>
  <si>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</si>
  <si>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</si>
  <si>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</si>
  <si>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</si>
  <si>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</si>
  <si>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</si>
  <si>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</si>
  <si>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</si>
  <si>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</si>
  <si>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</si>
  <si>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</si>
  <si>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</si>
  <si>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</si>
  <si>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</si>
  <si>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</si>
  <si>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</si>
  <si>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</si>
  <si>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</si>
  <si>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</si>
  <si>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</si>
  <si>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</si>
  <si>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</si>
  <si>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</si>
  <si>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</si>
  <si>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</si>
  <si>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</si>
  <si>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</si>
  <si>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</si>
  <si>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</si>
  <si>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</si>
  <si>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</si>
  <si>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</si>
  <si>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</si>
  <si>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</si>
  <si>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</si>
  <si>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</si>
  <si>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</si>
  <si>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</si>
  <si>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</si>
  <si>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</si>
  <si>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</si>
  <si>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</si>
  <si>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</si>
  <si>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</si>
  <si>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</si>
  <si>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</si>
  <si>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</si>
  <si>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</si>
  <si>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</si>
  <si>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</si>
  <si>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</si>
  <si>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</si>
  <si>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</si>
  <si>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</si>
  <si>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</si>
  <si>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</si>
  <si>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</si>
  <si>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</si>
  <si>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</si>
  <si>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</si>
  <si>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</si>
  <si>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</si>
  <si>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</si>
  <si>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</si>
  <si>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</si>
  <si>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</si>
  <si>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</si>
  <si>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</si>
  <si>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</si>
  <si>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</si>
  <si>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</si>
  <si>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</si>
  <si>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</si>
  <si>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</si>
  <si>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</si>
  <si>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</si>
  <si>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</si>
  <si>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</si>
  <si>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</si>
  <si>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</si>
  <si>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</si>
  <si>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</si>
  <si>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</si>
  <si>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</si>
  <si>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</si>
  <si>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</si>
  <si>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</si>
  <si>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</si>
  <si>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</si>
  <si>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</si>
  <si>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</si>
  <si>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</si>
  <si>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</si>
  <si>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</si>
  <si>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</si>
  <si>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</si>
  <si>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</si>
  <si>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</si>
  <si>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</si>
  <si>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</si>
  <si>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</si>
  <si>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</si>
  <si>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</si>
  <si>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</si>
  <si>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</si>
  <si>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</si>
  <si>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</si>
  <si>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</si>
  <si>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</si>
  <si>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</si>
  <si>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</si>
  <si>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</si>
  <si>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</si>
  <si>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</si>
  <si>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</si>
  <si>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</si>
  <si>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</si>
  <si>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</si>
  <si>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</si>
  <si>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</si>
  <si>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</si>
  <si>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</si>
  <si>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</si>
  <si>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</si>
  <si>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</si>
  <si>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</si>
  <si>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</si>
  <si>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</si>
  <si>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</si>
  <si>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</si>
  <si>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</si>
  <si>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</si>
  <si>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</si>
  <si>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</si>
  <si>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</si>
  <si>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</si>
  <si>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</si>
  <si>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</si>
  <si>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</si>
  <si>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</si>
  <si>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</si>
  <si>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</si>
  <si>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</si>
  <si>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</si>
  <si>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</si>
  <si>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</si>
  <si>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</si>
  <si>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</si>
  <si>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</si>
  <si>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</si>
  <si>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</si>
  <si>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</si>
  <si>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</si>
  <si>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</si>
  <si>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</si>
  <si>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</si>
  <si>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</si>
  <si>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</si>
  <si>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</si>
  <si>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</si>
  <si>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</si>
  <si>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</si>
  <si>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</si>
  <si>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</si>
  <si>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</si>
  <si>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</si>
  <si>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</si>
  <si>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</si>
  <si>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</si>
  <si>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</si>
  <si>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</si>
  <si>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</si>
  <si>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</si>
  <si>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</si>
  <si>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</si>
  <si>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</si>
  <si>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</si>
  <si>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</si>
  <si>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</si>
  <si>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</si>
  <si>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</si>
  <si>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</si>
  <si>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</si>
  <si>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</si>
  <si>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</si>
  <si>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</si>
  <si>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</si>
  <si>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</si>
  <si>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</si>
  <si>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</si>
  <si>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</si>
  <si>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</si>
  <si>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</si>
  <si>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</si>
  <si>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</si>
  <si>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</si>
  <si>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</si>
  <si>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</si>
  <si>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</si>
  <si>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</si>
  <si>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</si>
  <si>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</si>
  <si>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</si>
  <si>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</si>
  <si>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</si>
  <si>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</si>
  <si>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</si>
  <si>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</si>
  <si>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</si>
  <si>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</si>
  <si>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</si>
  <si>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</si>
  <si>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</si>
  <si>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</si>
  <si>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</si>
  <si>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</si>
  <si>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</si>
  <si>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</si>
  <si>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</si>
  <si>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</si>
  <si>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</si>
  <si>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</si>
  <si>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</si>
  <si>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</si>
  <si>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</si>
  <si>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</si>
  <si>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</si>
  <si>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</si>
  <si>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</si>
  <si>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</si>
  <si>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</si>
  <si>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</si>
  <si>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</si>
  <si>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</si>
  <si>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</si>
  <si>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</si>
  <si>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</si>
  <si>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</si>
  <si>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</si>
  <si>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</si>
  <si>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</si>
  <si>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</si>
  <si>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</si>
  <si>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</si>
  <si>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</si>
  <si>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</si>
  <si>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</si>
  <si>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</si>
  <si>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</si>
  <si>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</si>
  <si>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</si>
  <si>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</si>
  <si>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</si>
  <si>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</si>
  <si>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</si>
  <si>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</si>
  <si>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</si>
  <si>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</si>
  <si>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</si>
  <si>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</si>
  <si>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</si>
  <si>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</si>
  <si>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</si>
  <si>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</si>
  <si>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</si>
  <si>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</si>
  <si>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</si>
  <si>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</si>
  <si>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</si>
  <si>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</si>
  <si>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</si>
  <si>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</si>
  <si>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</si>
  <si>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</si>
  <si>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</si>
  <si>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</si>
  <si>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</si>
  <si>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</si>
  <si>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</si>
  <si>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</si>
  <si>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</si>
  <si>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</si>
  <si>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</si>
  <si>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</si>
  <si>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</si>
  <si>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</si>
  <si>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</si>
  <si>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</si>
  <si>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</si>
  <si>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</si>
  <si>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</si>
  <si>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</si>
  <si>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</si>
  <si>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</si>
  <si>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</si>
  <si>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</si>
  <si>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</si>
  <si>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</si>
  <si>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</si>
  <si>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</si>
  <si>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</si>
  <si>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</si>
  <si>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</si>
  <si>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</si>
  <si>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</si>
  <si>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</si>
  <si>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</si>
  <si>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</si>
  <si>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</si>
  <si>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</si>
  <si>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</si>
  <si>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</si>
  <si>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</si>
  <si>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</si>
  <si>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</si>
  <si>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</si>
  <si>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</si>
  <si>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</si>
  <si>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</si>
  <si>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</si>
  <si>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</si>
  <si>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</si>
  <si>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</si>
  <si>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</si>
  <si>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</si>
  <si>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</si>
  <si>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</si>
  <si>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</si>
  <si>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</si>
  <si>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</si>
  <si>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</si>
  <si>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</si>
  <si>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</si>
  <si>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</si>
  <si>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</si>
  <si>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</si>
  <si>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</si>
  <si>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</si>
  <si>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</si>
  <si>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</si>
  <si>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</si>
  <si>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</si>
  <si>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</si>
  <si>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</si>
  <si>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</si>
  <si>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</si>
  <si>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</si>
  <si>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</si>
  <si>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</si>
  <si>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</si>
  <si>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</si>
  <si>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</si>
  <si>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</si>
  <si>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</si>
  <si>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</si>
  <si>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</si>
  <si>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</si>
  <si>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</si>
  <si>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</si>
  <si>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</si>
  <si>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</si>
  <si>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</si>
  <si>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</si>
  <si>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</si>
  <si>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</si>
  <si>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</si>
  <si>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</si>
  <si>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</si>
  <si>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</si>
  <si>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</si>
  <si>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</si>
  <si>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</si>
  <si>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</si>
  <si>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</si>
  <si>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</si>
  <si>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</si>
  <si>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</si>
  <si>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</si>
  <si>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</si>
  <si>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</si>
  <si>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</si>
  <si>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</si>
  <si>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</si>
  <si>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</si>
  <si>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</si>
  <si>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</si>
  <si>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</si>
  <si>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</si>
  <si>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</si>
  <si>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</si>
  <si>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</si>
  <si>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</si>
  <si>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</si>
  <si>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</si>
  <si>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</si>
  <si>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</si>
  <si>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</si>
  <si>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</si>
  <si>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</si>
  <si>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</si>
  <si>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</si>
  <si>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</si>
  <si>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</si>
  <si>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</si>
  <si>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</si>
  <si>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</si>
  <si>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</si>
  <si>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</si>
  <si>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</si>
  <si>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</si>
  <si>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</si>
  <si>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</si>
  <si>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</si>
  <si>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</si>
  <si>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</si>
  <si>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</si>
  <si>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</si>
  <si>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</si>
  <si>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</si>
  <si>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</si>
  <si>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</si>
  <si>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</si>
  <si>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</si>
  <si>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</si>
  <si>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</si>
  <si>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</si>
  <si>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</si>
  <si>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</si>
  <si>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</si>
  <si>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</si>
  <si>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</si>
  <si>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</si>
  <si>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</si>
  <si>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</si>
  <si>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</si>
  <si>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</si>
  <si>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</si>
  <si>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</si>
  <si>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</si>
  <si>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</si>
  <si>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</si>
  <si>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</si>
  <si>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</si>
  <si>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</si>
  <si>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</si>
  <si>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</si>
  <si>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</si>
  <si>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</si>
  <si>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</si>
  <si>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</si>
  <si>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</si>
  <si>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</si>
  <si>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</si>
  <si>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</si>
  <si>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</si>
  <si>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</si>
  <si>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</si>
  <si>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</si>
  <si>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</si>
  <si>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</si>
  <si>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</si>
  <si>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</si>
  <si>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</si>
  <si>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</si>
  <si>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</si>
  <si>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</si>
  <si>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</si>
  <si>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</si>
  <si>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</si>
  <si>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</si>
  <si>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</si>
  <si>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</si>
  <si>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</si>
  <si>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</si>
  <si>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</si>
  <si>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</si>
  <si>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</si>
  <si>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</si>
  <si>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</si>
  <si>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</si>
  <si>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</si>
  <si>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</si>
  <si>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</si>
  <si>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</si>
  <si>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</si>
  <si>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</si>
  <si>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</si>
  <si>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</si>
  <si>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</si>
  <si>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</si>
  <si>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</si>
  <si>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</si>
  <si>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</si>
  <si>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</si>
  <si>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</si>
  <si>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</si>
  <si>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</si>
  <si>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</si>
  <si>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</si>
  <si>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</si>
  <si>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</si>
  <si>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</si>
  <si>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</si>
  <si>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</si>
  <si>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</si>
  <si>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</si>
  <si>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</si>
  <si>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</si>
  <si>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</si>
  <si>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</si>
  <si>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</si>
  <si>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</si>
  <si>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</si>
  <si>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</si>
  <si>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</si>
  <si>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</si>
  <si>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</si>
  <si>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</si>
  <si>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</si>
  <si>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</si>
  <si>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</si>
  <si>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</si>
  <si>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</si>
  <si>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</si>
  <si>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</si>
  <si>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</si>
  <si>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</si>
  <si>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</si>
  <si>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</si>
  <si>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</si>
  <si>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</si>
  <si>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</si>
  <si>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</si>
  <si>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</si>
  <si>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</si>
  <si>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</si>
  <si>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</si>
  <si>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</si>
  <si>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</si>
  <si>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</si>
  <si>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</si>
  <si>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</si>
  <si>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</si>
  <si>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</si>
  <si>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</si>
  <si>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</si>
  <si>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</si>
  <si>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</si>
  <si>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</si>
  <si>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</si>
  <si>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</si>
  <si>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</si>
  <si>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</si>
  <si>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</si>
  <si>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</si>
  <si>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</si>
  <si>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</si>
  <si>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</si>
  <si>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</si>
  <si>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</si>
  <si>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</si>
  <si>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</si>
  <si>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</si>
  <si>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</si>
  <si>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</si>
  <si>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</si>
  <si>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</si>
  <si>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</si>
  <si>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</si>
  <si>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</si>
  <si>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</si>
  <si>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</si>
  <si>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</si>
  <si>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</si>
  <si>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</si>
  <si>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</si>
  <si>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</si>
  <si>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</si>
  <si>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</si>
  <si>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</si>
  <si>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</si>
  <si>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</si>
  <si>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</si>
  <si>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</si>
  <si>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</si>
  <si>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</si>
  <si>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</si>
  <si>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</si>
  <si>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</si>
  <si>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</si>
  <si>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</si>
  <si>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</si>
  <si>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</si>
  <si>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</si>
  <si>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</si>
  <si>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</si>
  <si>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</si>
  <si>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</si>
  <si>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</si>
  <si>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</si>
  <si>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</si>
  <si>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</si>
  <si>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</si>
  <si>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</si>
  <si>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</si>
  <si>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</si>
  <si>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</si>
  <si>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</si>
  <si>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</si>
  <si>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</si>
  <si>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</si>
  <si>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</si>
  <si>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</si>
  <si>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</si>
  <si>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</si>
  <si>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</si>
  <si>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</si>
  <si>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</si>
  <si>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</si>
  <si>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</si>
  <si>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</si>
  <si>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</si>
  <si>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</si>
  <si>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</si>
  <si>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</si>
  <si>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</si>
  <si>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</si>
  <si>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</si>
  <si>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</si>
  <si>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</si>
  <si>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</si>
  <si>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</si>
  <si>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</si>
  <si>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</si>
  <si>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</si>
  <si>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</si>
  <si>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</si>
  <si>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</si>
  <si>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</si>
  <si>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</si>
  <si>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</si>
  <si>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</si>
  <si>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</si>
  <si>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</si>
  <si>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</si>
  <si>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</si>
  <si>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</si>
  <si>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</si>
  <si>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</si>
  <si>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</si>
  <si>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</si>
  <si>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</si>
  <si>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</si>
  <si>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</si>
  <si>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</si>
  <si>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</si>
  <si>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</si>
  <si>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</si>
  <si>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</si>
  <si>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</si>
  <si>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</si>
  <si>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</si>
  <si>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</si>
  <si>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</si>
  <si>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</si>
  <si>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</si>
  <si>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</si>
  <si>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</si>
  <si>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</si>
  <si>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</si>
  <si>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</si>
  <si>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</si>
  <si>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</si>
  <si>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</si>
  <si>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</si>
  <si>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</si>
  <si>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</si>
  <si>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</si>
  <si>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</si>
  <si>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</si>
  <si>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</si>
  <si>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</si>
  <si>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</si>
  <si>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</si>
  <si>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</si>
  <si>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</si>
  <si>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</si>
  <si>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</si>
  <si>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</si>
  <si>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</si>
  <si>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</si>
  <si>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</si>
  <si>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</si>
  <si>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</si>
  <si>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</si>
  <si>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</si>
  <si>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</si>
  <si>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</si>
  <si>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</si>
  <si>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</si>
  <si>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</si>
  <si>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</si>
  <si>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</si>
  <si>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</si>
  <si>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</si>
  <si>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</si>
  <si>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</si>
  <si>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</si>
  <si>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</si>
  <si>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</si>
  <si>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</si>
  <si>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</si>
  <si>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</si>
  <si>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</si>
  <si>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</si>
  <si>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</si>
  <si>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</si>
  <si>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</si>
  <si>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</si>
  <si>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</si>
  <si>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</si>
  <si>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</si>
  <si>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</si>
  <si>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</si>
  <si>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</si>
  <si>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</si>
  <si>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</si>
  <si>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</si>
  <si>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</si>
  <si>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</si>
  <si>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</si>
  <si>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</si>
  <si>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</si>
  <si>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</si>
  <si>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</si>
  <si>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</si>
  <si>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</si>
  <si>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</si>
  <si>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</si>
  <si>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</si>
  <si>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</si>
  <si>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</si>
  <si>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</si>
  <si>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</si>
  <si>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</si>
  <si>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</si>
  <si>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</si>
  <si>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</si>
  <si>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</si>
  <si>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</si>
  <si>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</si>
  <si>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</si>
  <si>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</si>
  <si>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</si>
  <si>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</si>
  <si>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</si>
  <si>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</si>
  <si>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</si>
  <si>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</si>
  <si>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</si>
  <si>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</si>
  <si>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</si>
  <si>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</si>
  <si>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</si>
  <si>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</si>
  <si>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</si>
  <si>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</si>
  <si>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</si>
  <si>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</si>
  <si>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</si>
  <si>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</si>
  <si>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</si>
  <si>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</si>
  <si>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</si>
  <si>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</si>
  <si>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</si>
  <si>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</si>
  <si>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</si>
  <si>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</si>
  <si>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</si>
  <si>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</si>
  <si>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</si>
  <si>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</si>
  <si>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</si>
  <si>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</si>
  <si>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</si>
  <si>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</si>
  <si>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</si>
  <si>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</si>
  <si>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</si>
  <si>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</si>
  <si>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</si>
  <si>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</si>
  <si>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</si>
  <si>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</si>
  <si>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</si>
  <si>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</si>
  <si>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</si>
  <si>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</si>
  <si>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</si>
  <si>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</si>
  <si>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</si>
  <si>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</si>
  <si>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</si>
  <si>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</si>
  <si>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</si>
  <si>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</si>
  <si>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</si>
  <si>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</si>
  <si>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</si>
  <si>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</si>
  <si>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</si>
  <si>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</si>
  <si>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</si>
  <si>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</si>
  <si>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</si>
  <si>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</si>
  <si>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</si>
  <si>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</si>
  <si>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</si>
  <si>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</si>
  <si>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</si>
  <si>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</si>
  <si>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</si>
  <si>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</si>
  <si>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</si>
  <si>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</si>
  <si>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</si>
  <si>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</si>
  <si>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</si>
  <si>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</si>
  <si>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</si>
  <si>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</si>
  <si>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</si>
  <si>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</si>
  <si>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</si>
  <si>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</si>
  <si>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</si>
  <si>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</si>
  <si>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</si>
  <si>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</si>
  <si>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</si>
  <si>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</si>
  <si>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</si>
  <si>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</si>
  <si>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</si>
  <si>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</si>
  <si>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</si>
  <si>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</si>
  <si>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</si>
  <si>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</si>
  <si>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</si>
  <si>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</si>
  <si>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</si>
  <si>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</si>
  <si>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</si>
  <si>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</si>
  <si>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</si>
  <si>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</si>
  <si>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</si>
  <si>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</si>
  <si>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</si>
  <si>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</si>
  <si>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</si>
  <si>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</si>
  <si>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</si>
  <si>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</si>
  <si>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</si>
  <si>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</si>
  <si>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</si>
  <si>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</si>
  <si>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</si>
  <si>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</si>
  <si>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</si>
  <si>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</si>
  <si>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</si>
  <si>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</si>
  <si>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</si>
  <si>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</si>
  <si>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</si>
  <si>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</si>
  <si>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</si>
  <si>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</si>
  <si>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</si>
  <si>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</si>
  <si>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</si>
  <si>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</si>
  <si>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</si>
  <si>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</si>
  <si>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</si>
  <si>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</si>
  <si>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</si>
  <si>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</si>
  <si>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</si>
  <si>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</si>
  <si>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</si>
  <si>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</si>
  <si>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</si>
  <si>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</si>
  <si>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</si>
  <si>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</si>
  <si>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</si>
  <si>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</si>
  <si>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</si>
  <si>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</si>
  <si>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</si>
  <si>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</si>
  <si>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</si>
  <si>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</si>
  <si>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</si>
  <si>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</si>
  <si>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</si>
  <si>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</si>
  <si>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</si>
  <si>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</si>
  <si>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</si>
  <si>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</si>
  <si>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</si>
  <si>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</si>
  <si>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</si>
  <si>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</si>
  <si>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</si>
  <si>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</si>
  <si>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</si>
  <si>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</si>
  <si>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</si>
  <si>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</si>
  <si>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</si>
  <si>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</si>
  <si>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</si>
  <si>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</si>
  <si>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</si>
  <si>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</si>
  <si>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</si>
  <si>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</si>
  <si>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</si>
  <si>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</si>
  <si>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</si>
  <si>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</si>
  <si>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</si>
  <si>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</si>
  <si>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</si>
  <si>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</si>
  <si>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</si>
  <si>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</si>
  <si>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</si>
  <si>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</si>
  <si>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</si>
  <si>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</si>
  <si>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</si>
  <si>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</si>
  <si>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</si>
  <si>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</si>
  <si>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</si>
  <si>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</si>
  <si>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</si>
  <si>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</si>
  <si>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</si>
  <si>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</si>
  <si>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</si>
  <si>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</si>
  <si>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</si>
  <si>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</si>
  <si>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</si>
  <si>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</si>
  <si>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</si>
  <si>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</si>
  <si>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</si>
  <si>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</si>
  <si>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</si>
  <si>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</si>
  <si>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</si>
  <si>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</si>
  <si>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</si>
  <si>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</si>
  <si>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</si>
  <si>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</si>
  <si>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</si>
  <si>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</si>
  <si>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</si>
  <si>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</si>
  <si>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</si>
  <si>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</si>
  <si>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</si>
  <si>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</si>
  <si>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</si>
  <si>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</si>
  <si>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</si>
  <si>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</si>
  <si>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</si>
  <si>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</si>
  <si>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</si>
  <si>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</si>
  <si>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</si>
  <si>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</si>
  <si>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</si>
  <si>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</si>
  <si>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</si>
  <si>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</si>
  <si>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</si>
  <si>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</si>
  <si>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</si>
  <si>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</si>
  <si>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</si>
  <si>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</si>
  <si>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</si>
  <si>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</si>
  <si>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</si>
  <si>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</si>
  <si>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</si>
  <si>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</si>
  <si>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</si>
  <si>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</si>
  <si>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</si>
  <si>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</si>
  <si>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</si>
  <si>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</si>
  <si>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</si>
  <si>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</si>
  <si>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</si>
  <si>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</si>
  <si>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</si>
  <si>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</si>
  <si>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</si>
  <si>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</si>
  <si>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</si>
  <si>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</si>
  <si>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</si>
  <si>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</si>
  <si>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</si>
  <si>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</si>
  <si>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</si>
  <si>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</si>
  <si>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</si>
  <si>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</si>
  <si>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</si>
  <si>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</si>
  <si>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</si>
  <si>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</si>
  <si>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</si>
  <si>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</si>
  <si>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</si>
  <si>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</si>
  <si>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</si>
  <si>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</si>
  <si>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</si>
  <si>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</si>
  <si>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</si>
  <si>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</si>
  <si>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</si>
  <si>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</si>
  <si>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</si>
  <si>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</si>
  <si>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</si>
  <si>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</si>
  <si>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</si>
  <si>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</si>
  <si>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</si>
  <si>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</si>
  <si>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</si>
  <si>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</si>
  <si>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</si>
  <si>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</si>
  <si>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</si>
  <si>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</si>
  <si>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</si>
  <si>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</si>
  <si>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</si>
  <si>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</si>
  <si>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</si>
  <si>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</si>
  <si>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</si>
  <si>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</si>
  <si>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</si>
  <si>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</si>
  <si>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</si>
  <si>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</si>
  <si>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</si>
  <si>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</si>
  <si>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</si>
  <si>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</si>
  <si>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</si>
  <si>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</si>
  <si>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</si>
  <si>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</si>
  <si>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</si>
  <si>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</si>
  <si>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</si>
  <si>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</si>
  <si>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</si>
  <si>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</si>
  <si>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</si>
  <si>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</si>
  <si>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</si>
  <si>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</si>
  <si>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</si>
  <si>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</si>
  <si>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</si>
  <si>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</si>
  <si>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</si>
  <si>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</si>
  <si>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</si>
  <si>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</si>
  <si>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</si>
  <si>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</si>
  <si>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</si>
  <si>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</si>
  <si>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</si>
  <si>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</si>
  <si>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</si>
  <si>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</si>
  <si>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</si>
  <si>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</si>
  <si>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</si>
  <si>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</si>
  <si>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</si>
  <si>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</si>
  <si>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</si>
  <si>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</si>
  <si>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</si>
  <si>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</si>
  <si>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</si>
  <si>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</si>
  <si>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</si>
  <si>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</si>
  <si>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</si>
  <si>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</si>
  <si>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</si>
  <si>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</si>
  <si>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</si>
  <si>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</si>
  <si>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</si>
  <si>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</si>
  <si>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</si>
  <si>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</si>
  <si>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</si>
  <si>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</si>
  <si>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</si>
  <si>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</si>
  <si>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</si>
  <si>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</si>
  <si>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</si>
  <si>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</si>
  <si>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</si>
  <si>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</si>
  <si>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</si>
  <si>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</si>
  <si>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</si>
  <si>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</si>
  <si>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</si>
  <si>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</si>
  <si>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</si>
  <si>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</si>
  <si>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</si>
  <si>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</si>
  <si>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</si>
  <si>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</si>
  <si>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</si>
  <si>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</si>
  <si>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</si>
  <si>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</si>
  <si>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</si>
  <si>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</si>
  <si>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</si>
  <si>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</si>
  <si>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</si>
  <si>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</si>
  <si>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</si>
  <si>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</si>
  <si>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</si>
  <si>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</si>
  <si>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</si>
  <si>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</si>
  <si>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</si>
  <si>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</si>
  <si>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</si>
  <si>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</si>
  <si>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</si>
  <si>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</si>
  <si>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</si>
  <si>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</si>
  <si>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</si>
  <si>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</si>
  <si>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</si>
  <si>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</si>
  <si>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</si>
  <si>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</si>
  <si>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</si>
  <si>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</si>
  <si>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</si>
  <si>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</si>
  <si>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</si>
  <si>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</si>
  <si>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</si>
  <si>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</si>
  <si>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</si>
  <si>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</si>
  <si>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</si>
  <si>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</si>
  <si>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</si>
  <si>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</si>
  <si>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</si>
  <si>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</si>
  <si>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</si>
  <si>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</si>
  <si>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</si>
  <si>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</si>
  <si>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</si>
  <si>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</si>
  <si>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</si>
  <si>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</si>
  <si>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</si>
  <si>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</si>
  <si>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</si>
  <si>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</si>
  <si>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</si>
  <si>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</si>
  <si>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</si>
  <si>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</si>
  <si>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</si>
  <si>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</si>
  <si>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</si>
  <si>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</si>
  <si>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</si>
  <si>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</si>
  <si>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</si>
  <si>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</si>
  <si>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</si>
  <si>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</si>
  <si>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</si>
  <si>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</si>
  <si>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</si>
  <si>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</si>
  <si>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</si>
  <si>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</si>
  <si>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</si>
  <si>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</si>
  <si>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</si>
  <si>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</si>
  <si>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</si>
  <si>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</si>
  <si>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</si>
  <si>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</si>
  <si>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</si>
  <si>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</si>
  <si>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</si>
  <si>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</si>
  <si>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</si>
  <si>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</si>
  <si>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</si>
  <si>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</si>
  <si>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</si>
  <si>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</si>
  <si>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</si>
  <si>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</si>
  <si>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</si>
  <si>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</si>
  <si>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</si>
  <si>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</si>
  <si>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</si>
  <si>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</si>
  <si>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</si>
  <si>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</si>
  <si>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</si>
  <si>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</si>
  <si>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</si>
  <si>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</si>
  <si>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</si>
  <si>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</si>
  <si>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</si>
  <si>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</si>
  <si>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</si>
  <si>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</si>
  <si>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</si>
  <si>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</si>
  <si>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</si>
  <si>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</si>
  <si>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</si>
  <si>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</si>
  <si>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</si>
  <si>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</si>
  <si>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</si>
  <si>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</si>
  <si>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</si>
  <si>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</si>
  <si>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</si>
  <si>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</si>
  <si>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</si>
  <si>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</si>
  <si>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</si>
  <si>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</si>
  <si>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</si>
  <si>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</si>
  <si>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</si>
  <si>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</si>
  <si>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</si>
  <si>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</si>
  <si>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</si>
  <si>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</si>
  <si>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</si>
  <si>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</si>
  <si>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</si>
  <si>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</si>
  <si>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</si>
  <si>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</si>
  <si>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</si>
  <si>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</si>
  <si>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</si>
  <si>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</si>
  <si>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</si>
  <si>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</si>
  <si>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</si>
  <si>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</si>
  <si>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</si>
  <si>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</si>
  <si>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</si>
  <si>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</si>
  <si>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</si>
  <si>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</si>
  <si>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</si>
  <si>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</si>
  <si>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</si>
  <si>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</si>
  <si>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</si>
  <si>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</si>
  <si>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</si>
  <si>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</si>
  <si>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</si>
  <si>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</si>
  <si>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</si>
  <si>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</si>
  <si>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</si>
  <si>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</si>
  <si>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</si>
  <si>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</si>
  <si>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</si>
  <si>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</si>
  <si>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</si>
  <si>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</si>
  <si>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</si>
  <si>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</si>
  <si>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</si>
  <si>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</si>
  <si>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</si>
  <si>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</si>
  <si>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</si>
  <si>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</si>
  <si>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</si>
  <si>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</si>
  <si>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</si>
  <si>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</si>
  <si>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</si>
  <si>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</si>
  <si>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</si>
  <si>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</si>
  <si>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</si>
  <si>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</si>
  <si>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</si>
  <si>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</si>
  <si>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</si>
  <si>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</si>
  <si>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</si>
  <si>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</si>
  <si>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</si>
  <si>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</si>
  <si>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</si>
  <si>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</si>
  <si>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</si>
  <si>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</si>
  <si>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</si>
  <si>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</si>
  <si>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</si>
  <si>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</si>
  <si>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</si>
  <si>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</si>
  <si>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</si>
  <si>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</si>
  <si>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</si>
  <si>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</si>
  <si>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</si>
  <si>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</si>
  <si>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</si>
  <si>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</si>
  <si>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</si>
  <si>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</si>
  <si>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</si>
  <si>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</si>
  <si>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</si>
  <si>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</si>
  <si>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</si>
  <si>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</si>
  <si>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</si>
  <si>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</si>
  <si>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</si>
  <si>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</si>
  <si>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</si>
  <si>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</si>
  <si>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</si>
  <si>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</si>
  <si>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</si>
  <si>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</si>
  <si>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</si>
  <si>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</si>
  <si>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</si>
  <si>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</si>
  <si>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</si>
  <si>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</si>
  <si>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</si>
  <si>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</si>
  <si>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</si>
  <si>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</si>
  <si>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</si>
  <si>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</si>
  <si>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</si>
  <si>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</si>
  <si>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</si>
  <si>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</si>
  <si>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</si>
  <si>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</si>
  <si>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</si>
  <si>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</si>
  <si>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</si>
  <si>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</si>
  <si>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</si>
  <si>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</si>
  <si>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</si>
  <si>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</si>
  <si>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</si>
  <si>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</si>
  <si>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</si>
  <si>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</si>
  <si>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</si>
  <si>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</si>
  <si>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</si>
  <si>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</si>
  <si>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</si>
  <si>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</si>
  <si>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</si>
  <si>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</si>
  <si>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</si>
  <si>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</si>
  <si>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</si>
  <si>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</si>
  <si>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</si>
  <si>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</si>
  <si>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</si>
  <si>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</si>
  <si>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</si>
  <si>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</si>
  <si>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</si>
  <si>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</si>
  <si>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</si>
  <si>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</si>
  <si>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</si>
  <si>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</si>
  <si>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</si>
  <si>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</si>
  <si>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</si>
  <si>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</si>
  <si>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</si>
  <si>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</si>
  <si>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</si>
  <si>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</si>
  <si>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</si>
  <si>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</si>
  <si>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</si>
  <si>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</si>
  <si>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</si>
  <si>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</si>
  <si>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</si>
  <si>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</si>
  <si>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</si>
  <si>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</si>
  <si>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</si>
  <si>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</si>
  <si>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</si>
  <si>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</si>
  <si>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</si>
  <si>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</si>
  <si>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</si>
  <si>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</si>
  <si>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</si>
  <si>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</si>
  <si>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</si>
  <si>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</si>
  <si>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</si>
  <si>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</si>
  <si>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</si>
  <si>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</si>
  <si>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</si>
  <si>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</si>
  <si>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</si>
  <si>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</si>
  <si>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</si>
  <si>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</si>
  <si>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</si>
  <si>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</si>
  <si>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</si>
  <si>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</si>
  <si>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</si>
  <si>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</si>
  <si>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</si>
  <si>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</si>
  <si>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</si>
  <si>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</si>
  <si>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</si>
  <si>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</si>
  <si>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</si>
  <si>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</si>
  <si>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</si>
  <si>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</si>
  <si>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</si>
  <si>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</si>
  <si>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</si>
  <si>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</si>
  <si>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</si>
  <si>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</si>
  <si>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</si>
  <si>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</si>
  <si>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</si>
  <si>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</si>
  <si>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</si>
  <si>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</si>
  <si>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</si>
  <si>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</si>
  <si>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</si>
  <si>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</si>
  <si>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</si>
  <si>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</si>
  <si>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</si>
  <si>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</si>
  <si>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</si>
  <si>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</si>
  <si>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</si>
  <si>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</si>
  <si>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</si>
  <si>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</si>
  <si>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</si>
  <si>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</si>
  <si>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</si>
  <si>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</si>
  <si>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</si>
  <si>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</si>
  <si>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</si>
  <si>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</si>
  <si>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</si>
  <si>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</si>
  <si>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</si>
  <si>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</si>
  <si>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</si>
  <si>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</si>
  <si>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</si>
  <si>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</si>
  <si>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</si>
  <si>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</si>
  <si>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</si>
  <si>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</si>
  <si>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</si>
  <si>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</si>
  <si>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</si>
  <si>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</si>
  <si>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</si>
  <si>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</si>
  <si>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</si>
  <si>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</si>
  <si>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</si>
  <si>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</si>
  <si>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</si>
  <si>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</si>
  <si>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</si>
  <si>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</si>
  <si>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</si>
  <si>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</si>
  <si>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</si>
  <si>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</si>
  <si>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</si>
  <si>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</si>
  <si>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</si>
  <si>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</si>
  <si>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</si>
  <si>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</si>
  <si>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</si>
  <si>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</si>
  <si>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</si>
  <si>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</si>
  <si>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</si>
  <si>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</si>
  <si>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</si>
  <si>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</si>
  <si>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</si>
  <si>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</si>
  <si>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</si>
  <si>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</si>
  <si>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</si>
  <si>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</si>
  <si>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</si>
  <si>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</si>
  <si>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</si>
  <si>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</si>
  <si>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</si>
  <si>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</si>
  <si>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</si>
  <si>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</si>
  <si>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</si>
  <si>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</si>
  <si>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</si>
  <si>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</si>
  <si>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</si>
  <si>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</si>
  <si>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</si>
  <si>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</si>
  <si>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</si>
  <si>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</si>
  <si>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</si>
  <si>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</si>
  <si>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</si>
  <si>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</si>
  <si>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</si>
  <si>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</si>
  <si>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</si>
  <si>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</si>
  <si>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</si>
  <si>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</si>
  <si>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</si>
  <si>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</si>
  <si>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</si>
  <si>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</si>
  <si>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</si>
  <si>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</si>
  <si>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</si>
  <si>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</si>
  <si>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</si>
  <si>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</si>
  <si>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</si>
  <si>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</si>
  <si>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</si>
  <si>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</si>
  <si>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</si>
  <si>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</si>
  <si>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</si>
  <si>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</si>
  <si>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</si>
  <si>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</si>
  <si>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</si>
  <si>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</si>
  <si>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</si>
  <si>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</si>
  <si>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</si>
  <si>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</si>
  <si>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</si>
  <si>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</si>
  <si>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</si>
  <si>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</si>
  <si>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</si>
  <si>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</si>
  <si>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</si>
  <si>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</si>
  <si>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</si>
  <si>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</si>
  <si>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</si>
  <si>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</si>
  <si>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</si>
  <si>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</si>
  <si>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</si>
  <si>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</si>
  <si>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</si>
  <si>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</si>
  <si>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</si>
  <si>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</si>
  <si>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</si>
  <si>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</si>
  <si>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</si>
  <si>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</si>
  <si>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</si>
  <si>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</si>
  <si>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</si>
  <si>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</si>
  <si>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</si>
  <si>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</si>
  <si>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</si>
  <si>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</si>
  <si>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</si>
  <si>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</si>
  <si>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</si>
  <si>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</si>
  <si>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</si>
  <si>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</si>
  <si>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</si>
  <si>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</si>
  <si>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</si>
  <si>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</si>
  <si>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</si>
  <si>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</si>
  <si>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</si>
  <si>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</si>
  <si>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</si>
  <si>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</si>
  <si>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</si>
  <si>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</si>
  <si>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</si>
  <si>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</si>
  <si>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</si>
  <si>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</si>
  <si>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</si>
  <si>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</si>
  <si>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</si>
  <si>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</si>
  <si>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</si>
  <si>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</si>
  <si>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</si>
  <si>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</si>
  <si>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</si>
  <si>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</si>
  <si>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</si>
  <si>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</si>
  <si>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</si>
  <si>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</si>
  <si>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</si>
  <si>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</si>
  <si>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</si>
  <si>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</si>
  <si>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</si>
  <si>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</si>
  <si>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</si>
  <si>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</si>
  <si>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</si>
  <si>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</si>
  <si>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</si>
  <si>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</si>
  <si>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</si>
  <si>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</si>
  <si>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</si>
  <si>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</si>
  <si>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</si>
  <si>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</si>
  <si>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</si>
  <si>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</si>
  <si>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</si>
  <si>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</si>
  <si>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</si>
  <si>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</si>
  <si>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</si>
  <si>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</si>
  <si>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</si>
  <si>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</si>
  <si>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</si>
  <si>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</si>
  <si>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</si>
  <si>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</si>
  <si>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</si>
  <si>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</si>
  <si>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</si>
  <si>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</si>
  <si>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</si>
  <si>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</si>
  <si>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</si>
  <si>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</si>
  <si>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</si>
  <si>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</si>
  <si>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</si>
  <si>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</si>
  <si>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</si>
  <si>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</si>
  <si>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</si>
  <si>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</si>
  <si>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</si>
  <si>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</si>
  <si>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</si>
  <si>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</si>
  <si>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</si>
  <si>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</si>
  <si>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</si>
  <si>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</si>
  <si>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</si>
  <si>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</si>
  <si>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</si>
  <si>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</si>
  <si>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</si>
  <si>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</si>
  <si>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</si>
  <si>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</si>
  <si>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</si>
  <si>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</si>
  <si>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</si>
  <si>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</si>
  <si>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</si>
  <si>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</si>
  <si>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</si>
  <si>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</si>
  <si>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</si>
  <si>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</si>
  <si>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</si>
  <si>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</si>
  <si>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</si>
  <si>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</si>
  <si>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</si>
  <si>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</si>
  <si>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</si>
  <si>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</si>
  <si>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</si>
  <si>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</si>
  <si>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</si>
  <si>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</si>
  <si>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</si>
  <si>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</si>
  <si>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</si>
  <si>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</si>
  <si>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</si>
  <si>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</si>
  <si>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</si>
  <si>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</si>
  <si>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</si>
  <si>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</si>
  <si>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</si>
  <si>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</si>
  <si>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</si>
  <si>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</si>
  <si>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</si>
  <si>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</si>
  <si>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</si>
  <si>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</si>
  <si>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</si>
  <si>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</si>
  <si>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</si>
  <si>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</si>
  <si>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</si>
  <si>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</si>
  <si>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</si>
  <si>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</si>
  <si>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</si>
  <si>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</si>
  <si>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</si>
  <si>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</si>
  <si>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</si>
  <si>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</si>
  <si>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</si>
  <si>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</si>
  <si>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</si>
  <si>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</si>
  <si>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</si>
  <si>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</si>
  <si>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</si>
  <si>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</si>
  <si>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</si>
  <si>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</si>
  <si>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</si>
  <si>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</si>
  <si>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</si>
  <si>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</si>
  <si>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</si>
  <si>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</si>
  <si>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</si>
  <si>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</si>
  <si>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</si>
  <si>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</si>
  <si>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</si>
  <si>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</si>
  <si>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</si>
  <si>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</si>
  <si>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</si>
  <si>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</si>
  <si>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</si>
  <si>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</si>
  <si>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</si>
  <si>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</si>
  <si>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</si>
  <si>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</si>
  <si>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</si>
  <si>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</si>
  <si>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</si>
  <si>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</si>
  <si>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</si>
  <si>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</si>
  <si>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</si>
  <si>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</si>
  <si>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</si>
  <si>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</si>
  <si>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</si>
  <si>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</si>
  <si>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</si>
  <si>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</si>
  <si>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</si>
  <si>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</si>
  <si>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</si>
  <si>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</si>
  <si>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</si>
  <si>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</si>
  <si>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</si>
  <si>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</si>
  <si>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</si>
  <si>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</si>
  <si>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</si>
  <si>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</si>
  <si>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</si>
  <si>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</si>
  <si>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</si>
  <si>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</si>
  <si>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</si>
  <si>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</si>
  <si>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</si>
  <si>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</si>
  <si>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</si>
  <si>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</si>
  <si>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</si>
  <si>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</si>
  <si>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</si>
  <si>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</si>
  <si>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</si>
  <si>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</si>
  <si>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</si>
  <si>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</si>
  <si>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</si>
  <si>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</si>
  <si>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</si>
  <si>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</si>
  <si>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</si>
  <si>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</si>
  <si>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</si>
  <si>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</si>
  <si>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</si>
  <si>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</si>
  <si>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</si>
  <si>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</si>
  <si>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</si>
  <si>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</si>
  <si>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</si>
  <si>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</si>
  <si>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</si>
  <si>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</si>
  <si>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</si>
  <si>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</si>
  <si>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</si>
  <si>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</si>
  <si>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</si>
  <si>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</si>
  <si>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</si>
  <si>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</si>
  <si>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</si>
  <si>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</si>
  <si>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</si>
  <si>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</si>
  <si>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</si>
  <si>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</si>
  <si>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</si>
  <si>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</si>
  <si>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</si>
  <si>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</si>
  <si>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</si>
  <si>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</si>
  <si>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</si>
  <si>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</si>
  <si>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</si>
  <si>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</si>
  <si>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</si>
  <si>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</si>
  <si>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</si>
  <si>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</si>
  <si>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</si>
  <si>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</si>
  <si>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</si>
  <si>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</si>
  <si>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</si>
  <si>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</si>
  <si>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</si>
  <si>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</si>
  <si>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</si>
  <si>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</si>
  <si>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</si>
  <si>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</si>
  <si>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</si>
  <si>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</si>
  <si>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</si>
  <si>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</si>
  <si>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</si>
  <si>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</si>
  <si>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</si>
  <si>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</si>
  <si>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</si>
  <si>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</si>
  <si>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</si>
  <si>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</si>
  <si>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</si>
  <si>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</si>
  <si>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</si>
  <si>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</si>
  <si>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</si>
  <si>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</si>
  <si>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</si>
  <si>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</si>
  <si>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</si>
  <si>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</si>
  <si>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</si>
  <si>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</si>
  <si>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</si>
  <si>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</si>
  <si>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</si>
  <si>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</si>
  <si>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</si>
  <si>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</si>
  <si>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</si>
  <si>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</si>
  <si>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</si>
  <si>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</si>
  <si>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</si>
  <si>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</si>
  <si>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</si>
  <si>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</si>
  <si>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</si>
  <si>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</si>
  <si>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</si>
  <si>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</si>
  <si>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</si>
  <si>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</si>
  <si>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</si>
  <si>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</si>
  <si>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</si>
  <si>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</si>
  <si>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</si>
  <si>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</si>
  <si>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</si>
  <si>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</si>
  <si>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</si>
  <si>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</si>
  <si>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</si>
  <si>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</si>
  <si>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</si>
  <si>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</si>
  <si>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</si>
  <si>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</si>
  <si>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</si>
  <si>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</si>
  <si>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</si>
  <si>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</si>
  <si>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</si>
  <si>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</si>
  <si>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</si>
  <si>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</si>
  <si>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</si>
  <si>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</si>
  <si>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</si>
  <si>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</si>
  <si>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</si>
  <si>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</si>
  <si>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</si>
  <si>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</si>
  <si>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</si>
  <si>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</si>
  <si>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</si>
  <si>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</si>
  <si>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</si>
  <si>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</si>
  <si>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</si>
  <si>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</si>
  <si>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</si>
  <si>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</si>
  <si>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</si>
  <si>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</si>
  <si>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</si>
  <si>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</si>
  <si>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</si>
  <si>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</si>
  <si>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</si>
  <si>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</si>
  <si>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</si>
  <si>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</si>
  <si>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</si>
  <si>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</si>
  <si>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</si>
  <si>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</si>
  <si>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</si>
  <si>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</si>
  <si>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</si>
  <si>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</si>
  <si>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</si>
  <si>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</si>
  <si>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</si>
  <si>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</si>
  <si>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</si>
  <si>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</si>
  <si>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</si>
  <si>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</si>
  <si>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</si>
  <si>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</si>
  <si>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</si>
  <si>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</si>
  <si>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</si>
  <si>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</si>
  <si>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</si>
  <si>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</si>
  <si>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</si>
  <si>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</si>
  <si>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</si>
  <si>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</si>
  <si>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</si>
  <si>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</si>
  <si>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</si>
  <si>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</si>
  <si>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</si>
  <si>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</si>
  <si>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</si>
  <si>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</si>
  <si>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</si>
  <si>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</si>
  <si>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</si>
  <si>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</si>
  <si>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</si>
  <si>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</si>
  <si>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</si>
  <si>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</si>
  <si>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</si>
  <si>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</si>
  <si>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</si>
  <si>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</si>
  <si>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</si>
  <si>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</si>
  <si>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</si>
  <si>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</si>
  <si>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</si>
  <si>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</si>
  <si>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</si>
  <si>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</si>
  <si>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</si>
  <si>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</si>
  <si>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</si>
  <si>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</si>
  <si>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</si>
  <si>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</si>
  <si>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</si>
  <si>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</si>
  <si>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</si>
  <si>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</si>
  <si>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</si>
  <si>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</si>
  <si>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</si>
  <si>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</si>
  <si>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</si>
  <si>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</si>
  <si>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</si>
  <si>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</si>
  <si>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</si>
  <si>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</si>
  <si>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</si>
  <si>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</si>
  <si>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</si>
  <si>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</si>
  <si>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</si>
  <si>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</si>
  <si>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</si>
  <si>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</si>
  <si>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</si>
  <si>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</si>
  <si>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</si>
  <si>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</si>
  <si>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</si>
  <si>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</si>
  <si>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</si>
  <si>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</si>
  <si>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</si>
  <si>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</si>
  <si>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</si>
  <si>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</si>
  <si>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</si>
  <si>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</si>
  <si>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</si>
  <si>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</si>
  <si>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</si>
  <si>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</si>
  <si>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</si>
  <si>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</si>
  <si>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</si>
  <si>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</si>
  <si>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</si>
  <si>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</si>
  <si>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</si>
  <si>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</si>
  <si>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</si>
  <si>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</si>
  <si>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</si>
  <si>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</si>
  <si>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</si>
  <si>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</si>
  <si>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</si>
  <si>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</si>
  <si>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</si>
  <si>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</si>
  <si>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</si>
  <si>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</si>
  <si>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</si>
  <si>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</si>
  <si>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</si>
  <si>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</si>
  <si>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</si>
  <si>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</si>
  <si>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</si>
  <si>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</si>
  <si>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</si>
  <si>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</si>
  <si>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</si>
  <si>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</si>
  <si>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</si>
  <si>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</si>
  <si>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</si>
  <si>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</si>
  <si>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</si>
  <si>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</si>
  <si>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</si>
  <si>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</si>
  <si>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</si>
  <si>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</si>
  <si>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</si>
  <si>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</si>
  <si>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</si>
  <si>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</si>
  <si>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</si>
  <si>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</si>
  <si>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</si>
  <si>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</si>
  <si>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</si>
  <si>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</si>
  <si>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</si>
  <si>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</si>
  <si>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</si>
  <si>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</si>
  <si>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</si>
  <si>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</si>
  <si>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</si>
  <si>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</si>
  <si>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</si>
  <si>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</si>
  <si>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</si>
  <si>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</si>
  <si>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</si>
  <si>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</si>
  <si>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</si>
  <si>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</si>
  <si>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</si>
  <si>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</si>
  <si>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</si>
  <si>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</si>
  <si>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</si>
  <si>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</si>
  <si>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</si>
  <si>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</si>
  <si>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</si>
  <si>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</si>
  <si>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</si>
  <si>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</si>
  <si>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</si>
  <si>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</si>
  <si>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</si>
  <si>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</si>
  <si>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</si>
  <si>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</si>
  <si>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</si>
  <si>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</si>
  <si>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</si>
  <si>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</si>
  <si>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</si>
  <si>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</si>
  <si>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</si>
  <si>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</si>
  <si>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</si>
  <si>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</si>
  <si>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</si>
  <si>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</si>
  <si>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</si>
  <si>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</si>
  <si>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</si>
  <si>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</si>
  <si>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</si>
  <si>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</si>
  <si>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</si>
  <si>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</si>
  <si>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</si>
  <si>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</si>
  <si>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</si>
  <si>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</si>
  <si>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</si>
  <si>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</si>
  <si>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</si>
  <si>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</si>
  <si>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</si>
  <si>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</si>
  <si>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</si>
  <si>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</si>
  <si>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</si>
  <si>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</si>
  <si>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</si>
  <si>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</si>
  <si>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</si>
  <si>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</si>
  <si>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</si>
  <si>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</si>
  <si>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</si>
  <si>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</si>
  <si>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</si>
  <si>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</si>
  <si>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</si>
  <si>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</si>
  <si>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</si>
  <si>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</si>
  <si>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</si>
  <si>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</si>
  <si>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</si>
  <si>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</si>
  <si>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</si>
  <si>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</si>
  <si>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</si>
  <si>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</si>
  <si>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</si>
  <si>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</si>
  <si>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</si>
  <si>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</si>
  <si>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</si>
  <si>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</si>
  <si>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</si>
  <si>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</si>
  <si>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</si>
  <si>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</si>
  <si>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</si>
  <si>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</si>
  <si>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</si>
  <si>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</si>
  <si>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</si>
  <si>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</si>
  <si>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</si>
  <si>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</si>
  <si>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</si>
  <si>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</si>
  <si>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</si>
  <si>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</si>
  <si>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</si>
  <si>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</si>
  <si>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</si>
  <si>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</si>
  <si>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</si>
  <si>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</si>
  <si>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</si>
  <si>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</si>
  <si>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</si>
  <si>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</si>
  <si>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</si>
  <si>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</si>
  <si>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</si>
  <si>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</si>
  <si>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</si>
  <si>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</si>
  <si>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</si>
  <si>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</si>
  <si>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</si>
  <si>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</si>
  <si>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</si>
  <si>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</si>
  <si>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</si>
  <si>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</si>
  <si>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</si>
  <si>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</si>
  <si>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</si>
  <si>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</si>
  <si>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</si>
  <si>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</si>
  <si>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</si>
  <si>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</si>
  <si>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</si>
  <si>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</si>
  <si>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</si>
  <si>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</si>
  <si>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</si>
  <si>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</si>
  <si>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</si>
  <si>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</si>
  <si>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</si>
  <si>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</si>
  <si>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</si>
  <si>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</si>
  <si>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</si>
  <si>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</si>
  <si>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</si>
  <si>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</si>
  <si>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</si>
  <si>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</si>
  <si>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</si>
  <si>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</si>
  <si>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</si>
  <si>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</si>
  <si>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</si>
  <si>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</si>
  <si>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</si>
  <si>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</si>
  <si>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</si>
  <si>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</si>
  <si>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</si>
  <si>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</si>
  <si>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</si>
  <si>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</si>
  <si>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</si>
  <si>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</si>
  <si>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</si>
  <si>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</si>
  <si>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</si>
  <si>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</si>
  <si>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</si>
  <si>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</si>
  <si>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</si>
  <si>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</si>
  <si>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</si>
  <si>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</si>
  <si>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</si>
  <si>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</si>
  <si>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</si>
  <si>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</si>
  <si>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</si>
  <si>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</si>
  <si>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</si>
  <si>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</si>
  <si>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</si>
  <si>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</si>
  <si>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</si>
  <si>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</si>
  <si>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</si>
  <si>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</si>
  <si>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</si>
  <si>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</si>
  <si>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</si>
  <si>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</si>
  <si>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</si>
  <si>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</si>
  <si>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</si>
  <si>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</si>
  <si>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</si>
  <si>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</si>
  <si>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</si>
  <si>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</si>
  <si>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</si>
  <si>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</si>
  <si>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</si>
  <si>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</si>
  <si>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</si>
  <si>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</si>
  <si>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</si>
  <si>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</si>
  <si>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</si>
  <si>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</si>
  <si>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</si>
  <si>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</si>
  <si>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</si>
  <si>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</si>
  <si>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</si>
  <si>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</si>
  <si>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</si>
  <si>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</si>
  <si>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</si>
  <si>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</si>
  <si>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</si>
  <si>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</si>
  <si>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</si>
  <si>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</si>
  <si>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</si>
  <si>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</si>
  <si>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</si>
  <si>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</si>
  <si>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</si>
  <si>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</si>
  <si>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</si>
  <si>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</si>
  <si>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</si>
  <si>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</si>
  <si>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</si>
  <si>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</si>
  <si>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</si>
  <si>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</si>
  <si>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</si>
  <si>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</si>
  <si>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</si>
  <si>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</si>
  <si>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</si>
  <si>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</si>
  <si>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</si>
  <si>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</si>
  <si>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</si>
  <si>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</si>
  <si>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</si>
  <si>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</si>
  <si>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</si>
  <si>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</si>
  <si>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</si>
  <si>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</si>
  <si>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</si>
  <si>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</si>
  <si>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</si>
  <si>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</si>
  <si>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</si>
  <si>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</si>
  <si>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</si>
  <si>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</si>
  <si>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</si>
  <si>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</si>
  <si>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</si>
  <si>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</si>
  <si>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</si>
  <si>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</si>
  <si>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</si>
  <si>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</si>
  <si>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</si>
  <si>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</si>
  <si>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</si>
  <si>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</si>
  <si>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</si>
  <si>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</si>
  <si>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</si>
  <si>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</si>
  <si>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</si>
  <si>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</si>
  <si>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</si>
  <si>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</si>
  <si>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</si>
  <si>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</si>
  <si>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</si>
  <si>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</si>
  <si>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</si>
  <si>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</si>
  <si>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</si>
  <si>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</si>
  <si>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</si>
  <si>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</si>
  <si>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</si>
  <si>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</si>
  <si>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</si>
  <si>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</si>
  <si>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</si>
  <si>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</si>
  <si>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</si>
  <si>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</si>
  <si>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</si>
  <si>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</si>
  <si>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</si>
  <si>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</si>
  <si>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</si>
  <si>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</si>
  <si>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</si>
  <si>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</si>
  <si>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</si>
  <si>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</si>
  <si>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</si>
  <si>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</si>
  <si>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</si>
  <si>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</si>
  <si>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</si>
  <si>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</si>
  <si>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</si>
  <si>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</si>
  <si>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</si>
  <si>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</si>
  <si>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</si>
  <si>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</si>
  <si>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</si>
  <si>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</si>
  <si>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</si>
  <si>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</si>
  <si>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</si>
  <si>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</si>
  <si>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</si>
  <si>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</si>
  <si>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</si>
  <si>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</si>
  <si>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</si>
  <si>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</si>
  <si>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</si>
  <si>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</si>
  <si>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</si>
  <si>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</si>
  <si>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</si>
  <si>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</si>
  <si>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</si>
  <si>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</si>
  <si>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</si>
  <si>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</si>
  <si>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</si>
  <si>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</si>
  <si>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</si>
  <si>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</si>
  <si>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</si>
  <si>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</si>
  <si>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</si>
  <si>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</si>
  <si>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</si>
  <si>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</si>
  <si>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</si>
  <si>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</si>
  <si>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</si>
  <si>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</si>
  <si>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</si>
  <si>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</si>
  <si>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</si>
  <si>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</si>
  <si>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</si>
  <si>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</si>
  <si>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</si>
  <si>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</si>
  <si>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</si>
  <si>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</si>
  <si>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</si>
  <si>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</si>
  <si>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</si>
  <si>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</si>
  <si>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</si>
  <si>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</si>
  <si>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</si>
  <si>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</si>
  <si>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</si>
  <si>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</si>
  <si>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</si>
  <si>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</si>
  <si>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</si>
  <si>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</si>
  <si>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</si>
  <si>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</si>
  <si>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</si>
  <si>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</si>
  <si>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</si>
  <si>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</si>
  <si>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</si>
  <si>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</si>
  <si>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</si>
  <si>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</si>
  <si>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</si>
  <si>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</si>
  <si>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</si>
  <si>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</si>
  <si>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</si>
  <si>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</si>
  <si>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</si>
  <si>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</si>
  <si>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</si>
  <si>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</si>
  <si>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</si>
  <si>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</si>
  <si>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</si>
  <si>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</si>
  <si>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</si>
  <si>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</si>
  <si>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</si>
  <si>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</si>
  <si>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</si>
  <si>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</si>
  <si>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</si>
  <si>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</si>
  <si>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</si>
  <si>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</si>
  <si>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</si>
  <si>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</si>
  <si>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</si>
  <si>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</si>
  <si>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</si>
  <si>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</si>
  <si>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</si>
  <si>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</si>
  <si>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</si>
  <si>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</si>
  <si>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</si>
  <si>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</si>
  <si>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</si>
  <si>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</si>
  <si>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</si>
  <si>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</si>
  <si>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</si>
  <si>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</si>
  <si>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</si>
  <si>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</si>
  <si>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</si>
  <si>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</si>
  <si>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</si>
  <si>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</si>
  <si>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</si>
  <si>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</si>
  <si>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</si>
  <si>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</si>
  <si>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</si>
  <si>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</si>
  <si>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</si>
  <si>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</si>
  <si>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</si>
  <si>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</si>
  <si>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</si>
  <si>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</si>
  <si>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</si>
  <si>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</si>
  <si>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</si>
  <si>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</si>
  <si>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</si>
  <si>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</si>
  <si>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</si>
  <si>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</si>
  <si>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</si>
  <si>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</si>
  <si>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</si>
  <si>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</si>
  <si>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</si>
  <si>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</si>
  <si>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</si>
  <si>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</si>
  <si>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</si>
  <si>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</si>
  <si>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</si>
  <si>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</si>
  <si>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</si>
  <si>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</si>
  <si>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</si>
  <si>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</si>
  <si>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</si>
  <si>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</si>
  <si>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</si>
  <si>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</si>
  <si>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</si>
  <si>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</si>
  <si>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</si>
  <si>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</si>
  <si>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</si>
  <si>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</si>
  <si>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</si>
  <si>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</si>
  <si>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</si>
  <si>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</si>
  <si>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</si>
  <si>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</si>
  <si>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</si>
  <si>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</si>
  <si>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</si>
  <si>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</si>
  <si>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</si>
  <si>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</si>
  <si>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</si>
  <si>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</si>
  <si>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</si>
  <si>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</si>
  <si>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</si>
  <si>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</si>
  <si>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</si>
  <si>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</si>
  <si>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</si>
  <si>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</si>
  <si>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</si>
  <si>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</si>
  <si>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</si>
  <si>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</si>
  <si>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</si>
  <si>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</si>
  <si>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</si>
  <si>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</si>
  <si>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</si>
  <si>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</si>
  <si>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</si>
  <si>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</si>
  <si>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</si>
  <si>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</si>
  <si>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</si>
  <si>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</si>
  <si>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</si>
  <si>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</si>
  <si>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</si>
  <si>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</si>
  <si>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</si>
  <si>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</si>
  <si>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</si>
  <si>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</si>
  <si>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</si>
  <si>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</si>
  <si>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</si>
  <si>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</si>
  <si>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</si>
  <si>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</si>
  <si>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</si>
  <si>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</si>
  <si>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</si>
  <si>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</si>
  <si>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</si>
  <si>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</si>
  <si>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</si>
  <si>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</si>
  <si>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</si>
  <si>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</si>
  <si>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</si>
  <si>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</si>
  <si>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</si>
  <si>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</si>
  <si>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</si>
  <si>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</si>
  <si>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</si>
  <si>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</si>
  <si>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</si>
  <si>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</si>
  <si>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</si>
  <si>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</si>
  <si>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</si>
  <si>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</si>
  <si>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</si>
  <si>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</si>
  <si>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</si>
  <si>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</si>
  <si>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</si>
  <si>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</si>
  <si>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</si>
  <si>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</si>
  <si>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</si>
  <si>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</si>
  <si>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</si>
  <si>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</si>
  <si>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</si>
  <si>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</si>
  <si>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</si>
  <si>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</si>
  <si>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</si>
  <si>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</si>
  <si>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</si>
  <si>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</si>
  <si>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</si>
  <si>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</si>
  <si>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</si>
  <si>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</si>
  <si>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</si>
  <si>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</si>
  <si>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</si>
  <si>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</si>
  <si>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</si>
  <si>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</si>
  <si>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</si>
  <si>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</si>
  <si>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</si>
  <si>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</si>
  <si>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</si>
  <si>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</si>
  <si>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</si>
  <si>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</si>
  <si>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</si>
  <si>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</si>
  <si>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</si>
  <si>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</si>
  <si>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</si>
  <si>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</si>
  <si>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</si>
  <si>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</si>
  <si>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</si>
  <si>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</si>
  <si>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</si>
  <si>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</si>
  <si>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</si>
  <si>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</si>
  <si>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</si>
  <si>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</si>
  <si>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</si>
  <si>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</si>
  <si>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</si>
  <si>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</si>
  <si>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</si>
  <si>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</si>
  <si>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</si>
  <si>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</si>
  <si>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</si>
  <si>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</si>
  <si>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</si>
  <si>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</si>
  <si>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</si>
  <si>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</si>
  <si>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</si>
  <si>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</si>
  <si>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</si>
  <si>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</si>
  <si>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</si>
  <si>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</si>
  <si>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</si>
  <si>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</si>
  <si>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</si>
  <si>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</si>
  <si>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</si>
  <si>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</si>
  <si>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</si>
  <si>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</si>
  <si>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</si>
  <si>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</si>
  <si>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</si>
  <si>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</si>
  <si>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</si>
  <si>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</si>
  <si>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</si>
  <si>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</si>
  <si>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</si>
  <si>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</si>
  <si>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</si>
  <si>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</si>
  <si>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</si>
  <si>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</si>
  <si>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</si>
  <si>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</si>
  <si>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</si>
  <si>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</si>
  <si>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</si>
  <si>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</si>
  <si>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</si>
  <si>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</si>
  <si>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</si>
  <si>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</si>
  <si>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</si>
  <si>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</si>
  <si>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</si>
  <si>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</si>
  <si>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</si>
  <si>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</si>
  <si>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</si>
  <si>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</si>
  <si>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</si>
  <si>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</si>
  <si>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</si>
  <si>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</si>
  <si>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</si>
  <si>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</si>
  <si>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</si>
  <si>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</si>
  <si>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</si>
  <si>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</si>
  <si>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</si>
  <si>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</si>
  <si>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</si>
  <si>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</si>
  <si>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</si>
  <si>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</si>
  <si>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</si>
  <si>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</si>
  <si>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</si>
  <si>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</si>
  <si>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</si>
  <si>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</si>
  <si>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</si>
  <si>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</si>
  <si>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</si>
  <si>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</si>
  <si>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</si>
  <si>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</si>
  <si>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</si>
  <si>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</si>
  <si>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</si>
  <si>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</si>
  <si>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</si>
  <si>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</si>
  <si>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</si>
  <si>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</si>
  <si>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</si>
  <si>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</si>
  <si>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</si>
  <si>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</si>
  <si>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</si>
  <si>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</si>
  <si>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</si>
  <si>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</si>
  <si>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</si>
  <si>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</si>
  <si>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</si>
  <si>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</si>
  <si>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</si>
  <si>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</si>
  <si>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</si>
  <si>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</si>
  <si>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</si>
  <si>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</si>
  <si>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</si>
  <si>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</si>
  <si>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</si>
  <si>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</si>
  <si>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</si>
  <si>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</si>
  <si>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</si>
  <si>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</si>
  <si>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</si>
  <si>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</si>
  <si>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</si>
  <si>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</si>
  <si>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</si>
  <si>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</si>
  <si>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</si>
  <si>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</si>
  <si>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</si>
  <si>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</si>
  <si>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</si>
  <si>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</si>
  <si>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</si>
  <si>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</si>
  <si>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</si>
  <si>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</si>
  <si>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</si>
  <si>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</si>
  <si>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</si>
  <si>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</si>
  <si>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</si>
  <si>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</si>
  <si>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</si>
  <si>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</si>
  <si>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</si>
  <si>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</si>
  <si>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</si>
  <si>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</si>
  <si>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</si>
  <si>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</si>
  <si>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</si>
  <si>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</si>
  <si>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</si>
  <si>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</si>
  <si>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</si>
  <si>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</si>
  <si>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</si>
  <si>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</si>
  <si>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</si>
  <si>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</si>
  <si>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</si>
  <si>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</si>
  <si>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</si>
  <si>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</si>
  <si>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</si>
  <si>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</si>
  <si>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</si>
  <si>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</si>
  <si>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</si>
  <si>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</si>
  <si>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</si>
  <si>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</si>
  <si>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</si>
  <si>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</si>
  <si>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</si>
  <si>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</si>
  <si>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</si>
  <si>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</si>
  <si>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</si>
  <si>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</si>
  <si>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</si>
  <si>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</si>
  <si>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</si>
  <si>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</si>
  <si>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</si>
  <si>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</si>
  <si>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</si>
  <si>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</si>
  <si>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</si>
  <si>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</si>
  <si>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</si>
  <si>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</si>
  <si>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</si>
  <si>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</si>
  <si>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</si>
  <si>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</si>
  <si>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</si>
  <si>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</si>
  <si>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</si>
  <si>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</si>
  <si>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</si>
  <si>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</si>
  <si>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</si>
  <si>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</si>
  <si>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</si>
  <si>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</si>
  <si>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</si>
  <si>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</si>
  <si>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</si>
  <si>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</si>
  <si>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</si>
  <si>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</si>
  <si>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</si>
  <si>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</si>
  <si>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</si>
  <si>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</si>
  <si>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</si>
  <si>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</si>
  <si>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</si>
  <si>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</si>
  <si>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</si>
  <si>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</si>
  <si>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</si>
  <si>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</si>
  <si>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</si>
  <si>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</si>
  <si>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</si>
  <si>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</si>
  <si>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</si>
  <si>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</si>
  <si>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</si>
  <si>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</si>
  <si>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</si>
  <si>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</si>
  <si>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</si>
  <si>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</si>
  <si>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</si>
  <si>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</si>
  <si>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</si>
  <si>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</si>
  <si>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</si>
  <si>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</si>
  <si>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</si>
  <si>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</si>
  <si>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</si>
  <si>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</si>
  <si>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</si>
  <si>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</si>
  <si>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</si>
  <si>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</si>
  <si>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</si>
  <si>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</si>
  <si>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</si>
  <si>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</si>
  <si>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</si>
  <si>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</si>
  <si>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</si>
  <si>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</si>
  <si>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</si>
  <si>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</si>
  <si>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</si>
  <si>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</si>
  <si>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</si>
  <si>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</si>
  <si>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</si>
  <si>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</si>
  <si>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</si>
  <si>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</si>
  <si>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</si>
  <si>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</si>
  <si>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</si>
  <si>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</si>
  <si>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</si>
  <si>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</si>
  <si>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</si>
  <si>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</si>
  <si>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</si>
  <si>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</si>
  <si>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</si>
  <si>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</si>
  <si>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</si>
  <si>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</si>
  <si>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</si>
  <si>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</si>
  <si>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</si>
  <si>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</si>
  <si>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</si>
  <si>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</si>
  <si>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</si>
  <si>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</si>
  <si>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</si>
  <si>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</si>
  <si>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</si>
  <si>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</si>
  <si>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</si>
  <si>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</si>
  <si>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</si>
  <si>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</si>
  <si>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</si>
  <si>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</si>
  <si>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</si>
  <si>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</si>
  <si>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</si>
  <si>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</si>
  <si>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</si>
  <si>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</si>
  <si>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</si>
  <si>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</si>
  <si>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</si>
  <si>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</si>
  <si>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</si>
  <si>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</si>
  <si>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</si>
  <si>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</si>
  <si>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</si>
  <si>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</si>
  <si>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</si>
  <si>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</si>
  <si>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</si>
  <si>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</si>
  <si>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</si>
  <si>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</si>
  <si>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</si>
  <si>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</si>
  <si>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</si>
  <si>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</si>
  <si>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</si>
  <si>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</si>
  <si>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</si>
  <si>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</si>
  <si>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</si>
  <si>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</si>
  <si>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</si>
  <si>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</si>
  <si>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</si>
  <si>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</si>
  <si>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</si>
  <si>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</si>
  <si>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</si>
  <si>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</si>
  <si>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</si>
  <si>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</si>
  <si>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</si>
  <si>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</si>
  <si>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</si>
  <si>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</si>
  <si>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</si>
  <si>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</si>
  <si>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</si>
  <si>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</si>
  <si>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</si>
  <si>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</si>
  <si>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</si>
  <si>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</si>
  <si>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</si>
  <si>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</si>
  <si>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</si>
  <si>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</si>
  <si>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</si>
  <si>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</si>
  <si>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</si>
  <si>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</si>
  <si>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</si>
  <si>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</si>
  <si>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</si>
  <si>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</si>
  <si>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</si>
  <si>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</si>
  <si>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</si>
  <si>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</si>
  <si>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</si>
  <si>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</si>
  <si>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</si>
  <si>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</si>
  <si>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</si>
  <si>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</si>
  <si>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</si>
  <si>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</si>
  <si>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</si>
  <si>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</si>
  <si>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</si>
  <si>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</si>
  <si>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</si>
  <si>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</si>
  <si>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</si>
  <si>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</si>
  <si>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</si>
  <si>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</si>
  <si>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</si>
  <si>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</si>
  <si>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</si>
  <si>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</si>
  <si>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</si>
  <si>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</si>
  <si>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</si>
  <si>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</si>
  <si>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</si>
  <si>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</si>
  <si>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</si>
  <si>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</si>
  <si>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</si>
  <si>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</si>
  <si>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</si>
  <si>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</si>
  <si>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</si>
  <si>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</si>
  <si>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</si>
  <si>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</si>
  <si>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</si>
  <si>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</si>
  <si>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</si>
  <si>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</si>
  <si>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</si>
  <si>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</si>
  <si>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</si>
  <si>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</si>
  <si>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</si>
  <si>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</si>
  <si>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</si>
  <si>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</si>
  <si>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</si>
  <si>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</si>
  <si>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</si>
  <si>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</si>
  <si>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</si>
  <si>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</si>
  <si>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</si>
  <si>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</si>
  <si>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</si>
  <si>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</si>
  <si>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</si>
  <si>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</si>
  <si>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</si>
  <si>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</si>
  <si>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</si>
  <si>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</si>
  <si>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</si>
  <si>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</si>
  <si>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</si>
  <si>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</si>
  <si>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</si>
  <si>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</si>
  <si>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</si>
  <si>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</si>
  <si>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</si>
  <si>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</si>
  <si>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</si>
  <si>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</si>
  <si>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</si>
  <si>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</si>
  <si>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</si>
  <si>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</si>
  <si>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</si>
  <si>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</si>
  <si>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</si>
  <si>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</si>
  <si>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</si>
  <si>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</si>
  <si>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</si>
  <si>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</si>
  <si>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</si>
  <si>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</si>
  <si>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</si>
  <si>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</si>
  <si>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</si>
  <si>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</si>
  <si>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</si>
  <si>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</si>
  <si>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</si>
  <si>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</si>
  <si>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</si>
  <si>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</si>
  <si>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</si>
  <si>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</si>
  <si>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</si>
  <si>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</si>
  <si>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</si>
  <si>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</si>
  <si>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</si>
  <si>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</si>
  <si>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</si>
  <si>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</si>
  <si>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</si>
  <si>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</si>
  <si>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</si>
  <si>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</si>
  <si>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</si>
  <si>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</si>
  <si>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</si>
  <si>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</si>
  <si>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</si>
  <si>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</si>
  <si>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</si>
  <si>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</si>
  <si>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</si>
  <si>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</si>
  <si>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</si>
  <si>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</si>
  <si>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</si>
  <si>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</si>
  <si>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</si>
  <si>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</si>
  <si>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</si>
  <si>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</si>
  <si>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</si>
  <si>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</si>
  <si>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</si>
  <si>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</si>
  <si>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</si>
  <si>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</si>
  <si>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</si>
  <si>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</si>
  <si>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</si>
  <si>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</si>
  <si>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</si>
  <si>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</si>
  <si>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</si>
  <si>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</si>
  <si>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</si>
  <si>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</si>
  <si>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</si>
  <si>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</si>
  <si>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</si>
  <si>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</si>
  <si>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</si>
  <si>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</si>
  <si>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</si>
  <si>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</si>
  <si>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</si>
  <si>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</si>
  <si>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</si>
  <si>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</si>
  <si>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</si>
  <si>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</si>
  <si>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</si>
  <si>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</si>
  <si>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</si>
  <si>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</si>
  <si>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</si>
  <si>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</si>
  <si>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</si>
  <si>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</si>
  <si>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</si>
  <si>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</si>
  <si>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</si>
  <si>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</si>
  <si>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</si>
  <si>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</si>
  <si>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</si>
  <si>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</si>
  <si>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</si>
  <si>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</si>
  <si>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</si>
  <si>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</si>
  <si>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</si>
  <si>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</si>
  <si>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</si>
  <si>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</si>
  <si>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</si>
  <si>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</si>
  <si>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</si>
  <si>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</si>
  <si>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</si>
  <si>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</si>
  <si>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</si>
  <si>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</si>
  <si>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</si>
  <si>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</si>
  <si>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</si>
  <si>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</si>
  <si>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</si>
  <si>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</si>
  <si>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</si>
  <si>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</si>
  <si>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</si>
  <si>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</si>
  <si>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</si>
  <si>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</si>
  <si>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</si>
  <si>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</si>
  <si>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</si>
  <si>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</si>
  <si>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</si>
  <si>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</si>
  <si>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</si>
  <si>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</si>
  <si>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</si>
  <si>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</si>
  <si>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</si>
  <si>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</si>
  <si>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</si>
  <si>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</si>
  <si>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</si>
  <si>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</si>
  <si>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</si>
  <si>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</si>
  <si>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</si>
  <si>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</si>
  <si>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</si>
  <si>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</si>
  <si>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</si>
  <si>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</si>
  <si>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</si>
  <si>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</si>
  <si>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</si>
  <si>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</si>
  <si>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</si>
  <si>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</si>
  <si>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</si>
  <si>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</si>
  <si>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</si>
  <si>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</si>
  <si>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</si>
  <si>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</si>
  <si>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</si>
  <si>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</si>
  <si>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</si>
  <si>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</si>
  <si>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</si>
  <si>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</si>
  <si>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</si>
  <si>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</si>
  <si>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</si>
  <si>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</si>
  <si>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</si>
  <si>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</si>
  <si>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</si>
  <si>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</si>
  <si>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</si>
  <si>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</si>
  <si>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</si>
  <si>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</si>
  <si>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</si>
  <si>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</si>
  <si>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</si>
  <si>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</si>
  <si>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</si>
  <si>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</si>
  <si>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</si>
  <si>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</si>
  <si>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</si>
  <si>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</si>
  <si>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</si>
  <si>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</si>
  <si>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</si>
  <si>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</si>
  <si>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</si>
  <si>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</si>
  <si>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</si>
  <si>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</si>
  <si>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</si>
  <si>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</si>
  <si>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</si>
  <si>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</si>
  <si>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</si>
  <si>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</si>
  <si>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</si>
  <si>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</si>
  <si>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</si>
  <si>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</si>
  <si>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</si>
  <si>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</si>
  <si>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</si>
  <si>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</si>
  <si>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</si>
  <si>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</si>
  <si>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</si>
  <si>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</si>
  <si>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</si>
  <si>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</si>
  <si>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</si>
  <si>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</si>
  <si>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</si>
  <si>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</si>
  <si>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</si>
  <si>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</si>
  <si>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</si>
  <si>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</si>
  <si>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</si>
  <si>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</si>
  <si>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</si>
  <si>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</si>
  <si>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</si>
  <si>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</si>
  <si>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</si>
  <si>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</si>
  <si>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</si>
  <si>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</si>
  <si>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</si>
  <si>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</si>
  <si>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</si>
  <si>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</si>
  <si>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</si>
  <si>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</si>
  <si>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</si>
  <si>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</si>
  <si>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</si>
  <si>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</si>
  <si>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</si>
  <si>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</si>
  <si>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</si>
  <si>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</si>
  <si>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</si>
  <si>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</si>
  <si>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</si>
  <si>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</si>
  <si>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</si>
  <si>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</si>
  <si>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</si>
  <si>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</si>
  <si>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</si>
  <si>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</si>
  <si>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</si>
  <si>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</si>
  <si>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</si>
  <si>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</si>
  <si>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</si>
  <si>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</si>
  <si>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</si>
  <si>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</si>
  <si>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</si>
  <si>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</si>
  <si>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</si>
  <si>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</si>
  <si>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</si>
  <si>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</si>
  <si>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</si>
  <si>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</si>
  <si>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</si>
  <si>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</si>
  <si>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</si>
  <si>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</si>
  <si>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</si>
  <si>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</si>
  <si>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</si>
  <si>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</si>
  <si>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</si>
  <si>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</si>
  <si>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</si>
  <si>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</si>
  <si>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</si>
  <si>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</si>
  <si>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</si>
  <si>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</si>
  <si>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</si>
  <si>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</si>
  <si>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</si>
  <si>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</si>
  <si>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</si>
  <si>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</si>
  <si>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</si>
  <si>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</si>
  <si>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</si>
  <si>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</si>
  <si>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</si>
  <si>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</si>
  <si>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</si>
  <si>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</si>
  <si>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</si>
  <si>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</si>
  <si>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</si>
  <si>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</si>
  <si>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</si>
  <si>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</si>
  <si>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</si>
  <si>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</si>
  <si>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</si>
  <si>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</si>
  <si>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</si>
  <si>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</si>
  <si>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</si>
  <si>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</si>
  <si>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</si>
  <si>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</si>
  <si>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</si>
  <si>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</si>
  <si>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</si>
  <si>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</si>
  <si>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</si>
  <si>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</si>
  <si>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</si>
  <si>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</si>
  <si>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</si>
  <si>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</si>
  <si>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</si>
  <si>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</si>
  <si>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</si>
  <si>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</si>
  <si>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</si>
  <si>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</si>
  <si>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</si>
  <si>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</si>
  <si>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</si>
  <si>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</si>
  <si>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</si>
  <si>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</si>
  <si>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</si>
  <si>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</si>
  <si>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</si>
  <si>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</si>
  <si>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</si>
  <si>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</si>
  <si>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</si>
  <si>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</si>
  <si>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</si>
  <si>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</si>
  <si>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</si>
  <si>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</si>
  <si>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</si>
  <si>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</si>
  <si>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</si>
  <si>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</si>
  <si>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</si>
  <si>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</si>
  <si>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</si>
  <si>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</si>
  <si>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</si>
  <si>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</si>
  <si>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</si>
  <si>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</si>
  <si>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</si>
  <si>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</si>
  <si>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</si>
  <si>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</si>
  <si>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</si>
  <si>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</si>
  <si>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</si>
  <si>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</si>
  <si>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</si>
  <si>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</si>
  <si>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</si>
  <si>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</si>
  <si>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</si>
  <si>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</si>
  <si>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</si>
  <si>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</si>
  <si>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</si>
  <si>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</si>
  <si>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</si>
  <si>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</si>
  <si>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</si>
  <si>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</si>
  <si>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</si>
  <si>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</si>
  <si>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</si>
  <si>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</si>
  <si>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</si>
  <si>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</si>
  <si>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</si>
  <si>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</si>
  <si>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</si>
  <si>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</si>
  <si>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</si>
  <si>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</si>
  <si>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</si>
  <si>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</si>
  <si>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</si>
  <si>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</si>
  <si>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</si>
  <si>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</si>
  <si>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</si>
  <si>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</si>
  <si>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</si>
  <si>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</si>
  <si>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</si>
  <si>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</si>
  <si>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</si>
  <si>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</si>
  <si>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</si>
  <si>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</si>
  <si>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</si>
  <si>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</si>
  <si>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</si>
  <si>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</si>
  <si>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</si>
  <si>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</si>
  <si>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</si>
  <si>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</si>
  <si>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</si>
  <si>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</si>
  <si>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</si>
  <si>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</si>
  <si>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</si>
  <si>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</si>
  <si>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</si>
  <si>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</si>
  <si>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</si>
  <si>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</si>
  <si>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</si>
  <si>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</si>
  <si>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</si>
  <si>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</si>
  <si>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</si>
  <si>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</si>
  <si>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</si>
  <si>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</si>
  <si>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</si>
  <si>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</si>
  <si>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</si>
  <si>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</si>
  <si>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</si>
  <si>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</si>
  <si>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</si>
  <si>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</si>
  <si>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</si>
  <si>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</si>
  <si>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</si>
  <si>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</si>
  <si>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</si>
  <si>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</si>
  <si>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</si>
  <si>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</si>
  <si>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</si>
  <si>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</si>
  <si>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</si>
  <si>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</si>
  <si>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</si>
  <si>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</si>
  <si>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</si>
  <si>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</si>
  <si>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</si>
  <si>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</si>
  <si>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</si>
  <si>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</si>
  <si>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</si>
  <si>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</si>
  <si>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</si>
  <si>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</si>
  <si>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</si>
  <si>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</si>
  <si>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</si>
  <si>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</si>
  <si>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</si>
  <si>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</si>
  <si>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</si>
  <si>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</si>
  <si>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</si>
  <si>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</si>
  <si>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</si>
  <si>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</si>
  <si>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</si>
  <si>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</si>
  <si>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</si>
  <si>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</si>
  <si>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</si>
  <si>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</si>
  <si>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</si>
  <si>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</si>
  <si>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</si>
  <si>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</si>
  <si>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</si>
  <si>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</si>
  <si>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</si>
  <si>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</si>
  <si>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</si>
  <si>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</si>
  <si>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</si>
  <si>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</si>
  <si>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</si>
  <si>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</si>
  <si>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</si>
  <si>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</si>
  <si>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</si>
  <si>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</si>
  <si>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</si>
  <si>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</si>
  <si>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</si>
  <si>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</si>
  <si>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</si>
  <si>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</si>
  <si>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</si>
  <si>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</si>
  <si>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</si>
  <si>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</si>
  <si>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</si>
  <si>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</si>
  <si>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</si>
  <si>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</si>
  <si>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</si>
  <si>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</si>
  <si>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</si>
  <si>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</si>
  <si>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</si>
  <si>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</si>
  <si>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</si>
  <si>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</si>
  <si>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</si>
  <si>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</si>
  <si>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</si>
  <si>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</si>
  <si>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</si>
  <si>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</si>
  <si>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</si>
  <si>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</si>
  <si>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</si>
  <si>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</si>
  <si>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</si>
  <si>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</si>
  <si>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</si>
  <si>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</si>
  <si>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</si>
  <si>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</si>
  <si>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</si>
  <si>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</si>
  <si>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</si>
  <si>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</si>
  <si>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</si>
  <si>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</si>
  <si>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</si>
  <si>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</si>
  <si>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</si>
  <si>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</si>
  <si>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</si>
  <si>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</si>
  <si>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</si>
  <si>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</si>
  <si>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</si>
  <si>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</si>
  <si>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</si>
  <si>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</si>
  <si>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</si>
  <si>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</si>
  <si>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</si>
  <si>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</si>
  <si>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</si>
  <si>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</si>
  <si>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</si>
  <si>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</si>
  <si>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</si>
  <si>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</si>
  <si>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</si>
  <si>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</si>
  <si>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</si>
  <si>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</si>
  <si>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</si>
  <si>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</si>
  <si>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</si>
  <si>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</si>
  <si>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</si>
  <si>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</si>
  <si>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</si>
  <si>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</si>
  <si>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</si>
  <si>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</si>
  <si>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</si>
  <si>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</si>
  <si>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</si>
  <si>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</si>
  <si>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</si>
  <si>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</si>
  <si>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</si>
  <si>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</si>
  <si>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</si>
  <si>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</si>
  <si>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</si>
  <si>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</si>
  <si>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</si>
  <si>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</si>
  <si>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</si>
  <si>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</si>
  <si>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</si>
  <si>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</si>
  <si>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</si>
  <si>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</si>
  <si>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</si>
  <si>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</si>
  <si>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</si>
  <si>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</si>
  <si>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</si>
  <si>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</si>
  <si>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</si>
  <si>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</si>
  <si>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</si>
  <si>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</si>
  <si>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</si>
  <si>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</si>
  <si>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</si>
  <si>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</si>
  <si>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</si>
  <si>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</si>
  <si>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</si>
  <si>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</si>
  <si>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</si>
  <si>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</si>
  <si>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</si>
  <si>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</si>
  <si>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</si>
  <si>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</si>
  <si>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</si>
  <si>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</si>
  <si>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</si>
  <si>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</si>
  <si>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</si>
  <si>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</si>
  <si>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</si>
  <si>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</si>
  <si>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</si>
  <si>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</si>
  <si>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</si>
  <si>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</si>
  <si>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</si>
  <si>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</si>
  <si>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</si>
  <si>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</si>
  <si>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</si>
  <si>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</si>
  <si>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</si>
  <si>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</si>
  <si>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</si>
  <si>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</si>
  <si>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</si>
  <si>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</si>
  <si>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</si>
  <si>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</si>
  <si>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</si>
  <si>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</si>
  <si>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</si>
  <si>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</si>
  <si>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</si>
  <si>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</si>
  <si>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</si>
  <si>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</si>
  <si>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</si>
  <si>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</si>
  <si>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</si>
  <si>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</si>
  <si>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</si>
  <si>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</si>
  <si>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</si>
  <si>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</si>
  <si>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</si>
  <si>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</si>
  <si>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</si>
  <si>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</si>
  <si>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</si>
  <si>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</si>
  <si>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</si>
  <si>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</si>
  <si>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</si>
  <si>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</si>
  <si>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</si>
  <si>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</si>
  <si>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</si>
  <si>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</si>
  <si>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</si>
  <si>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</si>
  <si>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</si>
  <si>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</si>
  <si>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</si>
  <si>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</si>
  <si>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</si>
  <si>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</si>
  <si>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</si>
  <si>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</si>
  <si>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</si>
  <si>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</si>
  <si>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</si>
  <si>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</si>
  <si>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</si>
  <si>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</si>
  <si>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</si>
  <si>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</si>
  <si>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</si>
  <si>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</si>
  <si>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</si>
  <si>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</si>
  <si>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</si>
  <si>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</si>
  <si>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</si>
  <si>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</si>
  <si>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</si>
  <si>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</si>
  <si>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</si>
  <si>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</si>
  <si>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</si>
  <si>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</si>
  <si>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</si>
  <si>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</si>
  <si>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</si>
  <si>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</si>
  <si>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</si>
  <si>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</si>
  <si>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</si>
  <si>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</si>
  <si>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</si>
  <si>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</si>
  <si>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</si>
  <si>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</si>
  <si>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</si>
  <si>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</si>
  <si>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</si>
  <si>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</si>
  <si>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</si>
  <si>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</si>
  <si>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</si>
  <si>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</si>
  <si>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</si>
  <si>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</si>
  <si>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</si>
  <si>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</si>
  <si>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</si>
  <si>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</si>
  <si>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</si>
  <si>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</si>
  <si>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</si>
  <si>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</si>
  <si>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</si>
  <si>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</si>
  <si>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</si>
  <si>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</si>
  <si>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</si>
  <si>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</si>
  <si>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</si>
  <si>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</si>
  <si>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</si>
  <si>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</si>
  <si>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</si>
  <si>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</si>
  <si>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</si>
  <si>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</si>
  <si>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</si>
  <si>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</si>
  <si>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</si>
  <si>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</si>
  <si>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</si>
  <si>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</si>
  <si>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</si>
  <si>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</si>
  <si>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</si>
  <si>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</si>
  <si>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</si>
  <si>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</si>
  <si>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</si>
  <si>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</si>
  <si>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</si>
  <si>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</si>
  <si>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</si>
  <si>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</si>
  <si>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</si>
  <si>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</si>
  <si>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</si>
  <si>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</si>
  <si>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</si>
  <si>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</si>
  <si>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</si>
  <si>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</si>
  <si>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</si>
  <si>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</si>
  <si>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</si>
  <si>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</si>
  <si>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</si>
  <si>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</si>
  <si>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</si>
  <si>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</si>
  <si>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</si>
  <si>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</si>
  <si>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</si>
  <si>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</si>
  <si>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</si>
  <si>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</si>
  <si>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</si>
  <si>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</si>
  <si>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</si>
  <si>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</si>
  <si>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</si>
  <si>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</si>
  <si>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</si>
  <si>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</si>
  <si>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</si>
  <si>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</si>
  <si>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</si>
  <si>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</si>
  <si>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</si>
  <si>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</si>
  <si>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</si>
  <si>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</si>
  <si>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</si>
  <si>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</si>
  <si>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</si>
  <si>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</si>
  <si>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</si>
  <si>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</si>
  <si>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</si>
  <si>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</si>
  <si>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</si>
  <si>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</si>
  <si>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</si>
  <si>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</si>
  <si>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</si>
  <si>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</si>
  <si>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</si>
  <si>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</si>
  <si>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</si>
  <si>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</si>
  <si>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</si>
  <si>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</si>
  <si>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</si>
  <si>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</si>
  <si>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</si>
  <si>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</si>
  <si>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</si>
  <si>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</si>
  <si>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</si>
  <si>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</si>
  <si>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</si>
  <si>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</si>
  <si>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</si>
  <si>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</si>
  <si>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</si>
  <si>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</si>
  <si>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</si>
  <si>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</si>
  <si>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</si>
  <si>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</si>
  <si>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</si>
  <si>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</si>
  <si>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</si>
  <si>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</si>
  <si>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</si>
  <si>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</si>
  <si>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</si>
  <si>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</si>
  <si>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</si>
  <si>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</si>
  <si>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</si>
  <si>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</si>
  <si>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</si>
  <si>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</si>
  <si>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</si>
  <si>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</si>
  <si>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</si>
  <si>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</si>
  <si>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</si>
  <si>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</si>
  <si>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</si>
  <si>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</si>
  <si>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</si>
  <si>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</si>
  <si>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</si>
  <si>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</si>
  <si>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</si>
  <si>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</si>
  <si>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</si>
  <si>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</si>
  <si>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</si>
  <si>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</si>
  <si>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</si>
  <si>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</si>
  <si>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</si>
  <si>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</si>
  <si>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</si>
  <si>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</si>
  <si>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</si>
  <si>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</si>
  <si>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</si>
  <si>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</si>
  <si>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</si>
  <si>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</si>
  <si>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</si>
  <si>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</si>
  <si>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</si>
  <si>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</si>
  <si>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</si>
  <si>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</si>
  <si>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</si>
  <si>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</si>
  <si>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</si>
  <si>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</si>
  <si>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</si>
  <si>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</si>
  <si>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</si>
  <si>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</si>
  <si>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</si>
  <si>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</si>
  <si>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</si>
  <si>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</si>
  <si>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</si>
  <si>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</si>
  <si>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</si>
  <si>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</si>
  <si>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</si>
  <si>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</si>
  <si>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</si>
  <si>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</si>
  <si>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</si>
  <si>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</si>
  <si>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</si>
  <si>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</si>
  <si>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</si>
  <si>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</si>
  <si>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</si>
  <si>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</si>
  <si>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</si>
  <si>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</si>
  <si>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</si>
  <si>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</si>
  <si>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</si>
  <si>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</si>
  <si>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</si>
  <si>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</si>
  <si>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</si>
  <si>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</si>
  <si>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</si>
  <si>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</si>
  <si>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</si>
  <si>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</si>
  <si>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</si>
  <si>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</si>
  <si>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</si>
  <si>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</si>
  <si>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</si>
  <si>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</si>
  <si>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</si>
  <si>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</si>
  <si>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</si>
  <si>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</si>
  <si>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</si>
  <si>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</si>
  <si>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</si>
  <si>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</si>
  <si>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</si>
  <si>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</si>
  <si>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</si>
  <si>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</si>
  <si>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</si>
  <si>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</si>
  <si>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</si>
  <si>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</si>
  <si>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</si>
  <si>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</si>
  <si>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</si>
  <si>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</si>
  <si>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</si>
  <si>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</si>
  <si>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</si>
  <si>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</si>
  <si>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</si>
  <si>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</si>
  <si>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</si>
  <si>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</si>
  <si>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</si>
  <si>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</si>
  <si>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</si>
  <si>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</si>
  <si>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</si>
  <si>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</si>
  <si>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</si>
  <si>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</si>
  <si>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</si>
  <si>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</si>
  <si>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</si>
  <si>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</si>
  <si>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</si>
  <si>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</si>
  <si>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</si>
  <si>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</si>
  <si>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</si>
  <si>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</si>
  <si>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</si>
  <si>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</si>
  <si>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</si>
  <si>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</si>
  <si>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</si>
  <si>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</si>
  <si>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</si>
  <si>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</si>
  <si>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</si>
  <si>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</si>
  <si>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</si>
  <si>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</si>
  <si>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</si>
  <si>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</si>
  <si>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</si>
  <si>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</si>
  <si>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</si>
  <si>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</si>
  <si>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</si>
  <si>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</si>
  <si>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</si>
  <si>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</si>
  <si>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</si>
  <si>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</si>
  <si>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</si>
  <si>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</si>
  <si>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</si>
  <si>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</si>
  <si>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</si>
  <si>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</si>
  <si>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</si>
  <si>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</si>
  <si>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</si>
  <si>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</si>
  <si>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</si>
  <si>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</si>
  <si>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</si>
  <si>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</si>
  <si>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</si>
  <si>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</si>
  <si>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</si>
  <si>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</si>
  <si>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</si>
  <si>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</si>
  <si>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</si>
  <si>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</si>
  <si>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</si>
  <si>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</si>
  <si>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</si>
  <si>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</si>
  <si>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</si>
  <si>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</si>
  <si>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</si>
  <si>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</si>
  <si>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</si>
  <si>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</si>
  <si>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</si>
  <si>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</si>
  <si>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</si>
  <si>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</si>
  <si>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</si>
  <si>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</si>
  <si>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</si>
  <si>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</si>
  <si>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</si>
  <si>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</si>
  <si>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</si>
  <si>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</si>
  <si>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</si>
  <si>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</si>
  <si>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</si>
  <si>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</si>
  <si>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</si>
  <si>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</si>
  <si>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</si>
  <si>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</si>
  <si>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</si>
  <si>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</si>
  <si>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</si>
  <si>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</si>
  <si>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</si>
  <si>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</si>
  <si>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</si>
  <si>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</si>
  <si>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</si>
  <si>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</si>
  <si>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</si>
  <si>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</si>
  <si>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</si>
  <si>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</si>
  <si>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</si>
  <si>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</si>
  <si>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</si>
  <si>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</si>
  <si>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</si>
  <si>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</si>
  <si>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</si>
  <si>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</si>
  <si>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</si>
  <si>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</si>
  <si>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</si>
  <si>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</si>
  <si>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</si>
  <si>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</si>
  <si>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</si>
  <si>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</si>
  <si>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</si>
  <si>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</si>
  <si>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</si>
  <si>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</si>
  <si>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</si>
  <si>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</si>
  <si>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</si>
  <si>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</si>
  <si>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</si>
  <si>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</si>
  <si>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</si>
  <si>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</si>
  <si>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</si>
  <si>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</si>
  <si>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</si>
  <si>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</si>
  <si>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</si>
  <si>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</si>
  <si>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</si>
  <si>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</si>
  <si>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</si>
  <si>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</si>
  <si>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</si>
  <si>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</si>
  <si>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</si>
  <si>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</si>
  <si>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</si>
  <si>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</si>
  <si>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</si>
  <si>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</si>
  <si>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</si>
  <si>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</si>
  <si>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</si>
  <si>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</si>
  <si>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</si>
  <si>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</si>
  <si>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</si>
  <si>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</si>
  <si>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</si>
  <si>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</si>
  <si>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</si>
  <si>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</si>
  <si>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</si>
  <si>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</si>
  <si>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</si>
  <si>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</si>
  <si>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</si>
  <si>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</si>
  <si>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</si>
  <si>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</si>
  <si>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</si>
  <si>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</si>
  <si>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</si>
  <si>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</si>
  <si>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</si>
  <si>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</si>
  <si>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</si>
  <si>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</si>
  <si>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</si>
  <si>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</si>
  <si>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</si>
  <si>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</si>
  <si>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</si>
  <si>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</si>
  <si>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</si>
  <si>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</si>
  <si>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</si>
  <si>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</si>
  <si>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</si>
  <si>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</si>
  <si>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</si>
  <si>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</si>
  <si>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</si>
  <si>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</si>
  <si>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</si>
  <si>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</si>
  <si>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</si>
  <si>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</si>
  <si>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</si>
  <si>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</si>
  <si>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</si>
  <si>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</si>
  <si>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</si>
  <si>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</si>
  <si>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</si>
  <si>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</si>
  <si>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</si>
  <si>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</si>
  <si>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</si>
  <si>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</si>
  <si>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</si>
  <si>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</si>
  <si>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</si>
  <si>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</si>
  <si>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</si>
  <si>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</si>
  <si>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</si>
  <si>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</si>
  <si>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</si>
  <si>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</si>
  <si>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</si>
  <si>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</si>
  <si>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</si>
  <si>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</si>
  <si>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</si>
  <si>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</si>
  <si>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</si>
  <si>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</si>
  <si>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</si>
  <si>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</si>
  <si>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</si>
  <si>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</si>
  <si>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</si>
  <si>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</si>
  <si>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</si>
  <si>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</si>
  <si>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</si>
  <si>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</si>
  <si>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</si>
  <si>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</si>
  <si>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</si>
  <si>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</si>
  <si>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</si>
  <si>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</si>
  <si>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</si>
  <si>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</si>
  <si>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</si>
  <si>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</si>
  <si>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</si>
  <si>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</si>
  <si>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</si>
  <si>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</si>
  <si>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</si>
  <si>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</si>
  <si>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</si>
  <si>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</si>
  <si>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</si>
  <si>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</si>
  <si>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</si>
  <si>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</si>
  <si>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</si>
  <si>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</si>
  <si>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</si>
  <si>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</si>
  <si>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</si>
  <si>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</si>
  <si>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</si>
  <si>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</si>
  <si>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</si>
  <si>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</si>
  <si>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</si>
  <si>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</si>
  <si>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</si>
  <si>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</si>
  <si>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</si>
  <si>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</si>
  <si>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</si>
  <si>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</si>
  <si>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</si>
  <si>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</si>
  <si>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</si>
  <si>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</si>
  <si>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</si>
  <si>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</si>
  <si>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</si>
  <si>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</si>
  <si>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</si>
  <si>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</si>
  <si>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</si>
  <si>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</si>
  <si>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</si>
  <si>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</si>
  <si>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</si>
  <si>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</si>
  <si>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</si>
  <si>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</si>
  <si>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</si>
  <si>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</si>
  <si>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</si>
  <si>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</si>
  <si>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</si>
  <si>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</si>
  <si>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</si>
  <si>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</si>
  <si>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</si>
  <si>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</si>
  <si>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</si>
  <si>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</si>
  <si>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</si>
  <si>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</si>
  <si>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</si>
  <si>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</si>
  <si>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</si>
  <si>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</si>
  <si>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</si>
  <si>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</si>
  <si>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</si>
  <si>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</si>
  <si>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</si>
  <si>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</si>
  <si>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</si>
  <si>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</si>
  <si>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</si>
  <si>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</si>
  <si>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</si>
  <si>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</si>
  <si>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</si>
  <si>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</si>
  <si>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</si>
  <si>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</si>
  <si>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</si>
  <si>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</si>
  <si>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</si>
  <si>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</si>
  <si>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</si>
  <si>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</si>
  <si>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</si>
  <si>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</si>
  <si>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</si>
  <si>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</si>
  <si>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</si>
  <si>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</si>
  <si>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</si>
  <si>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</si>
  <si>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</si>
  <si>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</si>
  <si>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</si>
  <si>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</si>
  <si>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</si>
  <si>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</si>
  <si>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</si>
  <si>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</si>
  <si>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</si>
  <si>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</si>
  <si>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</si>
  <si>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</si>
  <si>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</si>
  <si>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</si>
  <si>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</si>
  <si>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</si>
  <si>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</si>
  <si>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</si>
  <si>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</si>
  <si>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</si>
  <si>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</si>
  <si>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</si>
  <si>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</si>
  <si>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</si>
  <si>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</si>
  <si>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</si>
  <si>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</si>
  <si>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</si>
  <si>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</si>
  <si>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</si>
  <si>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</si>
  <si>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</si>
  <si>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</si>
  <si>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</si>
  <si>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</si>
  <si>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</si>
  <si>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</si>
  <si>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</si>
  <si>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</si>
  <si>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</si>
  <si>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</si>
  <si>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</si>
  <si>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</si>
  <si>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</si>
  <si>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</si>
  <si>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</si>
  <si>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</si>
  <si>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</si>
  <si>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</si>
  <si>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</si>
  <si>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</si>
  <si>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</si>
  <si>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</si>
  <si>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</si>
  <si>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</si>
  <si>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</si>
  <si>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</si>
  <si>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</si>
  <si>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</si>
  <si>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</si>
  <si>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</si>
  <si>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</si>
  <si>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</si>
  <si>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</si>
  <si>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</si>
  <si>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</si>
  <si>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</si>
  <si>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</si>
  <si>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</si>
  <si>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</si>
  <si>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</si>
  <si>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</si>
  <si>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</si>
  <si>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</si>
  <si>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</si>
  <si>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</si>
  <si>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</si>
  <si>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</si>
  <si>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</si>
  <si>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</si>
  <si>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</si>
  <si>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</si>
  <si>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</si>
  <si>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</si>
  <si>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</si>
  <si>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</si>
  <si>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</si>
  <si>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</si>
  <si>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</si>
  <si>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</si>
  <si>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</si>
  <si>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</si>
  <si>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</si>
  <si>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</si>
  <si>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</si>
  <si>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</si>
  <si>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</si>
  <si>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</si>
  <si>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</si>
  <si>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</si>
  <si>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</si>
  <si>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</si>
  <si>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</si>
  <si>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</si>
  <si>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</si>
  <si>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</si>
  <si>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</si>
  <si>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</si>
  <si>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</si>
  <si>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</si>
  <si>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</si>
  <si>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</si>
  <si>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</si>
  <si>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</si>
  <si>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</si>
  <si>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</si>
  <si>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</si>
  <si>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</si>
  <si>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</si>
  <si>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</si>
  <si>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</si>
  <si>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</si>
  <si>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</si>
  <si>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</si>
  <si>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</si>
  <si>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</si>
  <si>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</si>
  <si>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</si>
  <si>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</si>
  <si>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</si>
  <si>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</si>
  <si>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</si>
  <si>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</si>
  <si>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</si>
  <si>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</si>
  <si>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</si>
  <si>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</si>
  <si>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</si>
  <si>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</si>
  <si>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</si>
  <si>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</si>
  <si>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</si>
  <si>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</si>
  <si>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</si>
  <si>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</si>
  <si>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</si>
  <si>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</si>
  <si>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</si>
  <si>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</si>
  <si>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</si>
  <si>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</si>
  <si>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</si>
  <si>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</si>
  <si>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</si>
  <si>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</si>
  <si>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</si>
  <si>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</si>
  <si>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</si>
  <si>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</si>
  <si>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</si>
  <si>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</si>
  <si>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</si>
  <si>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</si>
  <si>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</si>
  <si>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</si>
  <si>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</si>
  <si>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</si>
  <si>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</si>
  <si>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</si>
  <si>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</si>
  <si>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</si>
  <si>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</si>
  <si>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</si>
  <si>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</si>
  <si>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</si>
  <si>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</si>
  <si>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</si>
  <si>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</si>
  <si>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</si>
  <si>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</si>
  <si>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</si>
  <si>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</si>
  <si>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</si>
  <si>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</si>
  <si>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</si>
  <si>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</si>
  <si>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</si>
  <si>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</si>
  <si>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</si>
  <si>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</si>
  <si>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</si>
  <si>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</si>
  <si>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</si>
  <si>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</si>
  <si>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</si>
  <si>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</si>
  <si>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</si>
  <si>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</si>
  <si>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</si>
  <si>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</si>
  <si>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</si>
  <si>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</si>
  <si>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</si>
  <si>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</si>
  <si>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</si>
  <si>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</si>
  <si>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</si>
  <si>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</si>
  <si>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</si>
  <si>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</si>
  <si>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</si>
  <si>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</si>
  <si>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</si>
  <si>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</si>
  <si>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</si>
  <si>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</si>
  <si>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</si>
  <si>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</si>
  <si>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</si>
  <si>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</si>
  <si>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</si>
  <si>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</si>
  <si>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</si>
  <si>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</si>
  <si>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</si>
  <si>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</si>
  <si>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</si>
  <si>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</si>
  <si>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</si>
  <si>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</si>
  <si>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</si>
  <si>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</si>
  <si>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</si>
  <si>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</si>
  <si>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</si>
  <si>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</si>
  <si>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</si>
  <si>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</si>
  <si>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</si>
  <si>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</si>
  <si>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</si>
  <si>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</si>
  <si>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</si>
  <si>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</si>
  <si>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</si>
  <si>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</si>
  <si>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</si>
  <si>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</si>
  <si>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</si>
  <si>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</si>
  <si>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</si>
  <si>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</si>
  <si>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</si>
  <si>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</si>
  <si>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</si>
  <si>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</si>
  <si>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</si>
  <si>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</si>
  <si>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</si>
  <si>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</si>
  <si>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</si>
  <si>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</si>
  <si>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</si>
  <si>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</si>
  <si>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</si>
  <si>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</si>
  <si>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</si>
  <si>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</si>
  <si>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</si>
  <si>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</si>
  <si>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</si>
  <si>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</si>
  <si>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</si>
  <si>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</si>
  <si>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</si>
  <si>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</si>
  <si>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</si>
  <si>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</si>
  <si>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</si>
  <si>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</si>
  <si>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</si>
  <si>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</si>
  <si>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</si>
  <si>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</si>
  <si>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</si>
  <si>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</si>
  <si>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</si>
  <si>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</si>
  <si>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</si>
  <si>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</si>
  <si>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</si>
  <si>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</si>
  <si>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</si>
  <si>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</si>
  <si>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</si>
  <si>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</si>
  <si>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</si>
  <si>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</si>
  <si>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</si>
  <si>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</si>
  <si>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</si>
  <si>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</si>
  <si>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</si>
  <si>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</si>
  <si>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</si>
  <si>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</si>
  <si>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</si>
  <si>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</si>
  <si>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</si>
  <si>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</si>
  <si>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</si>
  <si>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</si>
  <si>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</si>
  <si>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</si>
  <si>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</si>
  <si>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</si>
  <si>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</si>
  <si>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</si>
  <si>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</si>
  <si>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</si>
  <si>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</si>
  <si>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</si>
  <si>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</si>
  <si>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</si>
  <si>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</si>
  <si>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</si>
  <si>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</si>
  <si>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</si>
  <si>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</si>
  <si>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</si>
  <si>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</si>
  <si>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</si>
  <si>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</si>
  <si>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</si>
  <si>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</si>
  <si>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</si>
  <si>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</si>
  <si>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</si>
  <si>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</si>
  <si>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</si>
  <si>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</si>
  <si>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</si>
  <si>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</si>
  <si>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</si>
  <si>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</si>
  <si>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</si>
  <si>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</si>
  <si>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</si>
  <si>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</si>
  <si>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</si>
  <si>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</si>
  <si>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</si>
  <si>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</si>
  <si>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</si>
  <si>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</si>
  <si>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</si>
  <si>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</si>
  <si>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</si>
  <si>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</si>
  <si>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</si>
  <si>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</si>
  <si>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</si>
  <si>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</si>
  <si>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</si>
  <si>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</si>
  <si>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</si>
  <si>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</si>
  <si>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</si>
  <si>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</si>
  <si>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</si>
  <si>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</si>
  <si>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</si>
  <si>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</si>
  <si>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</si>
  <si>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</si>
  <si>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</si>
  <si>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</si>
  <si>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</si>
  <si>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</si>
  <si>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</si>
  <si>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</si>
  <si>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</si>
  <si>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</si>
  <si>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</si>
  <si>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</si>
  <si>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</si>
  <si>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</si>
  <si>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</si>
  <si>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</si>
  <si>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</si>
  <si>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</si>
  <si>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</si>
  <si>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</si>
  <si>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</si>
  <si>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</si>
  <si>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</si>
  <si>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</si>
  <si>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</si>
  <si>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</si>
  <si>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</si>
  <si>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</si>
  <si>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</si>
  <si>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</si>
  <si>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</si>
  <si>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</si>
  <si>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</si>
  <si>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</si>
  <si>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</si>
  <si>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</si>
  <si>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</si>
  <si>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</si>
  <si>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</si>
  <si>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</si>
  <si>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</si>
  <si>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</si>
  <si>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</si>
  <si>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</si>
  <si>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</si>
  <si>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</si>
  <si>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</si>
  <si>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</si>
  <si>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</si>
  <si>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</si>
  <si>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</si>
  <si>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</si>
  <si>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</si>
  <si>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</si>
  <si>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</si>
  <si>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</si>
  <si>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</si>
  <si>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</si>
  <si>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</si>
  <si>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</si>
  <si>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</si>
  <si>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</si>
  <si>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</si>
  <si>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</si>
  <si>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</si>
  <si>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</si>
  <si>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</si>
  <si>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</si>
  <si>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</si>
  <si>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</si>
  <si>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</si>
  <si>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</si>
  <si>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</si>
  <si>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</si>
  <si>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</si>
  <si>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</si>
  <si>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</si>
  <si>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</si>
  <si>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</si>
  <si>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</si>
  <si>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</si>
  <si>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</si>
  <si>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</si>
  <si>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</si>
  <si>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</si>
  <si>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</si>
  <si>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</si>
  <si>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</si>
  <si>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</si>
  <si>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</si>
  <si>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</si>
  <si>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</si>
  <si>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</si>
  <si>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</si>
  <si>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</si>
  <si>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</si>
  <si>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</si>
  <si>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</si>
  <si>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</si>
  <si>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</si>
  <si>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</si>
  <si>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</si>
  <si>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</si>
  <si>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</si>
  <si>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</si>
  <si>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</si>
  <si>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</si>
  <si>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</si>
  <si>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</si>
  <si>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</si>
  <si>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</si>
  <si>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</si>
  <si>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</si>
  <si>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</si>
  <si>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</si>
  <si>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</si>
  <si>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</si>
  <si>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</si>
  <si>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</si>
  <si>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</si>
  <si>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</si>
  <si>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</si>
  <si>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</si>
  <si>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</si>
  <si>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</si>
  <si>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</si>
  <si>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</si>
  <si>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</si>
  <si>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</si>
  <si>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</si>
  <si>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</si>
  <si>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</si>
  <si>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</si>
  <si>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</si>
  <si>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</si>
  <si>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</si>
  <si>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</si>
  <si>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</si>
  <si>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</si>
  <si>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</si>
  <si>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</si>
  <si>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</si>
  <si>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</si>
  <si>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</si>
  <si>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</si>
  <si>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</si>
  <si>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</si>
  <si>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</si>
  <si>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</si>
  <si>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</si>
  <si>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</si>
  <si>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</si>
  <si>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</si>
  <si>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</si>
  <si>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</si>
  <si>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</si>
  <si>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</si>
  <si>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</si>
  <si>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</si>
  <si>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</si>
  <si>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</si>
  <si>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</si>
  <si>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</si>
  <si>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</si>
  <si>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</si>
  <si>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</si>
  <si>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</si>
  <si>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</si>
  <si>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</si>
  <si>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</si>
  <si>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</si>
  <si>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</si>
  <si>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</si>
  <si>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</si>
  <si>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</si>
  <si>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</si>
  <si>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</si>
  <si>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</si>
  <si>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</si>
  <si>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</si>
  <si>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</si>
  <si>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</si>
  <si>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</si>
  <si>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</si>
  <si>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</si>
  <si>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</si>
  <si>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</si>
  <si>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</si>
  <si>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</si>
  <si>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</si>
  <si>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</si>
  <si>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</si>
  <si>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</si>
  <si>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</si>
  <si>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</si>
  <si>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</si>
  <si>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</si>
  <si>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</si>
  <si>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</si>
  <si>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</si>
  <si>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</si>
  <si>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</si>
  <si>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</si>
  <si>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</si>
  <si>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</si>
  <si>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</si>
  <si>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</si>
  <si>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</si>
  <si>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</si>
  <si>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</si>
  <si>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</si>
  <si>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</si>
  <si>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</si>
  <si>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</si>
  <si>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</si>
  <si>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</si>
  <si>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</si>
  <si>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</si>
  <si>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</si>
  <si>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</si>
  <si>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</si>
  <si>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</si>
  <si>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</si>
  <si>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</si>
  <si>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</si>
  <si>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</si>
  <si>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</si>
  <si>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</si>
  <si>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</si>
  <si>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</si>
  <si>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</si>
  <si>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</si>
  <si>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</si>
  <si>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</si>
  <si>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</si>
  <si>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</si>
  <si>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</si>
  <si>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</si>
  <si>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</si>
  <si>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</si>
  <si>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</si>
  <si>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</si>
  <si>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</si>
  <si>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</si>
  <si>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</si>
  <si>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</si>
  <si>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</si>
  <si>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</si>
  <si>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</si>
  <si>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</si>
  <si>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</si>
  <si>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</si>
  <si>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</si>
  <si>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</si>
  <si>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</si>
  <si>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</si>
  <si>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</si>
  <si>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</si>
  <si>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</si>
  <si>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</si>
  <si>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</si>
  <si>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</si>
  <si>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</si>
  <si>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</si>
  <si>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</si>
  <si>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</si>
  <si>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</si>
  <si>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</si>
  <si>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</si>
  <si>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</si>
  <si>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</si>
  <si>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</si>
  <si>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</si>
  <si>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</si>
  <si>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</si>
  <si>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</si>
  <si>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</si>
  <si>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</si>
  <si>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</si>
  <si>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</si>
  <si>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</si>
  <si>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</si>
  <si>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</si>
  <si>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</si>
  <si>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</si>
  <si>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</si>
  <si>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</si>
  <si>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</si>
  <si>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</si>
  <si>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</si>
  <si>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</si>
  <si>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</si>
  <si>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</si>
  <si>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</si>
  <si>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</si>
  <si>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</si>
  <si>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</si>
  <si>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</si>
  <si>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</si>
  <si>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</si>
  <si>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</si>
  <si>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</si>
  <si>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</si>
  <si>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</si>
  <si>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</si>
  <si>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</si>
  <si>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</si>
  <si>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</si>
  <si>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</si>
  <si>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</si>
  <si>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</si>
  <si>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</si>
  <si>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</si>
  <si>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</si>
  <si>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</si>
  <si>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</si>
  <si>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</si>
  <si>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</si>
  <si>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</si>
  <si>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</si>
  <si>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</si>
  <si>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</si>
  <si>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</si>
  <si>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</si>
  <si>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</si>
  <si>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</si>
  <si>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</si>
  <si>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</si>
  <si>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</si>
  <si>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</si>
  <si>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</si>
  <si>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</si>
  <si>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</si>
  <si>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</si>
  <si>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</si>
  <si>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</si>
  <si>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</si>
  <si>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</si>
  <si>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</si>
  <si>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</si>
  <si>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</si>
  <si>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</si>
  <si>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</si>
  <si>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</si>
  <si>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</si>
  <si>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</si>
  <si>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</si>
  <si>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</si>
  <si>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</si>
  <si>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</si>
  <si>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</si>
  <si>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</si>
  <si>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</si>
  <si>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</si>
  <si>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</si>
  <si>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</si>
  <si>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</si>
  <si>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</si>
  <si>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</si>
  <si>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</si>
  <si>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</si>
  <si>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</si>
  <si>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</si>
  <si>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</si>
  <si>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</si>
  <si>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</si>
  <si>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</si>
  <si>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</si>
  <si>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</si>
  <si>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</si>
  <si>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</si>
  <si>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</si>
  <si>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</si>
  <si>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</si>
  <si>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</si>
  <si>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</si>
  <si>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</si>
  <si>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</si>
  <si>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</si>
  <si>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</si>
  <si>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</si>
  <si>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</si>
  <si>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</si>
  <si>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</si>
  <si>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</si>
  <si>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</si>
  <si>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</si>
  <si>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</si>
  <si>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</si>
  <si>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</si>
  <si>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</si>
  <si>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</si>
  <si>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</si>
  <si>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</si>
  <si>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</si>
  <si>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</si>
  <si>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</si>
  <si>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</si>
  <si>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</si>
  <si>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</si>
  <si>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</si>
  <si>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</si>
  <si>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</si>
  <si>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</si>
  <si>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</si>
  <si>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</si>
  <si>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</si>
  <si>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</si>
  <si>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</si>
  <si>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</si>
  <si>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</si>
  <si>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</si>
  <si>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</si>
  <si>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</si>
  <si>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</si>
  <si>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</si>
  <si>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</si>
  <si>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</si>
  <si>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</si>
  <si>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</si>
  <si>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</si>
  <si>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</si>
  <si>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</si>
  <si>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</si>
  <si>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</si>
  <si>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</si>
  <si>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</si>
  <si>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</si>
  <si>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</si>
  <si>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</si>
  <si>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</si>
  <si>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</si>
  <si>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</si>
  <si>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</si>
  <si>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</si>
  <si>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</si>
  <si>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</si>
  <si>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</si>
  <si>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</si>
  <si>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</si>
  <si>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</si>
  <si>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</si>
  <si>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</si>
  <si>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</si>
  <si>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</si>
  <si>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</si>
  <si>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</si>
  <si>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</si>
  <si>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</si>
  <si>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</si>
  <si>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</si>
  <si>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</si>
  <si>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</si>
  <si>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</si>
  <si>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</si>
  <si>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</si>
  <si>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</si>
  <si>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</si>
  <si>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</si>
  <si>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</si>
  <si>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</si>
  <si>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</si>
  <si>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</si>
  <si>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</si>
  <si>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</si>
  <si>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</si>
  <si>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</si>
  <si>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</si>
  <si>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</si>
  <si>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</si>
  <si>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</si>
  <si>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</si>
  <si>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</si>
  <si>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</si>
  <si>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</si>
  <si>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</si>
  <si>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</si>
  <si>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</si>
  <si>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</si>
  <si>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</si>
  <si>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</si>
  <si>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</si>
  <si>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</si>
  <si>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</si>
  <si>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</si>
  <si>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</si>
  <si>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</si>
  <si>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</si>
  <si>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</si>
  <si>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</si>
  <si>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</si>
  <si>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</si>
  <si>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</si>
  <si>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</si>
  <si>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</si>
  <si>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</si>
  <si>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</si>
  <si>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</si>
  <si>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</si>
  <si>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</si>
  <si>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</si>
  <si>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</si>
  <si>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</si>
  <si>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</si>
  <si>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</si>
  <si>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</si>
  <si>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</si>
  <si>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</si>
  <si>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</si>
  <si>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</si>
  <si>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</si>
  <si>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</si>
  <si>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</si>
  <si>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</si>
  <si>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</si>
  <si>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</si>
  <si>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</si>
  <si>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</si>
  <si>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</si>
  <si>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</si>
  <si>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</si>
  <si>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</si>
  <si>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</si>
  <si>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</si>
  <si>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</si>
  <si>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</si>
  <si>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</si>
  <si>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</si>
  <si>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</si>
  <si>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</si>
  <si>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</si>
  <si>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</si>
  <si>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</si>
  <si>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</si>
  <si>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</si>
  <si>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</si>
  <si>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</si>
  <si>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</si>
  <si>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</si>
  <si>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</si>
  <si>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</si>
  <si>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</si>
  <si>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</si>
  <si>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</si>
  <si>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</si>
  <si>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</si>
  <si>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</si>
  <si>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</si>
  <si>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</si>
  <si>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</si>
  <si>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</si>
  <si>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</si>
  <si>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</si>
  <si>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</si>
  <si>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</si>
  <si>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</si>
  <si>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</si>
  <si>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</si>
  <si>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</si>
  <si>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</si>
  <si>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</si>
  <si>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</si>
  <si>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</si>
  <si>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</si>
  <si>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</si>
  <si>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</si>
  <si>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</si>
  <si>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</si>
  <si>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</si>
  <si>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</si>
  <si>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</si>
  <si>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</si>
  <si>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</si>
  <si>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</si>
  <si>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</si>
  <si>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</si>
  <si>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</si>
  <si>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</si>
  <si>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</si>
  <si>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</si>
  <si>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</si>
  <si>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</si>
  <si>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</si>
  <si>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</si>
  <si>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</si>
  <si>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</si>
  <si>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</si>
  <si>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</si>
  <si>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</si>
  <si>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</si>
  <si>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</si>
  <si>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</si>
  <si>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</si>
  <si>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</si>
  <si>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</si>
  <si>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</si>
  <si>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</si>
  <si>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</si>
  <si>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</si>
  <si>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</si>
  <si>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</si>
  <si>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</si>
  <si>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</si>
  <si>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</si>
  <si>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</si>
  <si>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</si>
  <si>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</si>
  <si>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</si>
  <si>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</si>
  <si>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</si>
  <si>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</si>
  <si>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</si>
  <si>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</si>
  <si>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</si>
  <si>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</si>
  <si>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</si>
  <si>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</si>
  <si>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</si>
  <si>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</si>
  <si>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</si>
  <si>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</si>
  <si>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</si>
  <si>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</si>
  <si>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</si>
  <si>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</si>
  <si>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</si>
  <si>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</si>
  <si>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</si>
  <si>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</si>
  <si>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</si>
  <si>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</si>
  <si>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</si>
  <si>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</si>
  <si>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</si>
  <si>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</si>
  <si>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</si>
  <si>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</si>
  <si>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</si>
  <si>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</si>
  <si>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</si>
  <si>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</si>
  <si>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</si>
  <si>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</si>
  <si>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</si>
  <si>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</si>
  <si>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</si>
  <si>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</si>
  <si>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</si>
  <si>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</si>
  <si>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</si>
  <si>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</si>
  <si>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</si>
  <si>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</si>
  <si>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</si>
  <si>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</si>
  <si>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</si>
  <si>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</si>
  <si>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</si>
  <si>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</si>
  <si>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</si>
  <si>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</si>
  <si>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</si>
  <si>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</si>
  <si>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</si>
  <si>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</si>
  <si>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</si>
  <si>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</si>
  <si>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</si>
  <si>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</si>
  <si>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</si>
  <si>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</si>
  <si>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</si>
  <si>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</si>
  <si>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</si>
  <si>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</si>
  <si>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</si>
  <si>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</si>
  <si>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</si>
  <si>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</si>
  <si>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</si>
  <si>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</si>
  <si>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</si>
  <si>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</si>
  <si>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</si>
  <si>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</si>
  <si>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</si>
  <si>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</si>
  <si>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</si>
  <si>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</si>
  <si>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</si>
  <si>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</si>
  <si>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</si>
  <si>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</si>
  <si>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</si>
  <si>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</si>
  <si>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</si>
  <si>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</si>
  <si>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</si>
  <si>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</si>
  <si>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</si>
  <si>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</si>
  <si>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</si>
  <si>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</si>
  <si>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</si>
  <si>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</si>
  <si>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</si>
  <si>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</si>
  <si>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</si>
  <si>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</si>
  <si>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</si>
  <si>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</si>
  <si>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</si>
  <si>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</si>
  <si>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</si>
  <si>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</si>
  <si>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</si>
  <si>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</si>
  <si>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</si>
  <si>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</si>
  <si>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</si>
  <si>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</si>
  <si>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</si>
  <si>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</si>
  <si>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</si>
  <si>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</si>
  <si>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</si>
  <si>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</si>
  <si>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</si>
  <si>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</si>
  <si>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</si>
  <si>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</si>
  <si>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</si>
  <si>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</si>
  <si>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</si>
  <si>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</si>
  <si>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</si>
  <si>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</si>
  <si>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</si>
  <si>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</si>
  <si>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</si>
  <si>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</si>
  <si>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</si>
  <si>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</si>
  <si>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</si>
  <si>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</si>
  <si>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</si>
  <si>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</si>
  <si>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</si>
  <si>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</si>
  <si>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</si>
  <si>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</si>
  <si>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</si>
  <si>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</si>
  <si>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</si>
  <si>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</si>
  <si>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</si>
  <si>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</si>
  <si>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</si>
  <si>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</si>
  <si>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</si>
  <si>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</si>
  <si>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</si>
  <si>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</si>
  <si>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</si>
  <si>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</si>
  <si>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</si>
  <si>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</si>
  <si>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</si>
  <si>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</si>
  <si>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</si>
  <si>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</si>
  <si>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</si>
  <si>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</si>
  <si>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</si>
  <si>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</si>
  <si>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</si>
  <si>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</si>
  <si>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</si>
  <si>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</si>
  <si>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</si>
  <si>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</si>
  <si>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</si>
  <si>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</si>
  <si>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</si>
  <si>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</si>
  <si>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</si>
  <si>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</si>
  <si>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</si>
  <si>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</si>
  <si>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</si>
  <si>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</si>
  <si>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</si>
  <si>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</si>
  <si>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</si>
  <si>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</si>
  <si>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</si>
  <si>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</si>
  <si>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</si>
  <si>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</si>
  <si>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</si>
  <si>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</si>
  <si>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</si>
  <si>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</si>
  <si>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</si>
  <si>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</si>
  <si>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</si>
  <si>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</si>
  <si>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</si>
  <si>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</si>
  <si>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</si>
  <si>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</si>
  <si>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</si>
  <si>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</si>
  <si>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</si>
  <si>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</si>
  <si>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</si>
  <si>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</si>
  <si>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</si>
  <si>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</si>
  <si>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</si>
  <si>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</si>
  <si>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</si>
  <si>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</si>
  <si>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</si>
  <si>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</si>
  <si>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</si>
  <si>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</si>
  <si>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</si>
  <si>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</si>
  <si>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</si>
  <si>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</si>
  <si>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</si>
  <si>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</si>
  <si>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</si>
  <si>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</si>
  <si>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</si>
  <si>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</si>
  <si>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</si>
  <si>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</si>
  <si>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</si>
  <si>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</si>
  <si>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</si>
  <si>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</si>
  <si>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</si>
  <si>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</si>
  <si>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</si>
  <si>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</si>
  <si>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</si>
  <si>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</si>
  <si>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</si>
  <si>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</si>
  <si>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</si>
  <si>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</si>
  <si>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</si>
  <si>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</si>
  <si>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</si>
  <si>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</si>
  <si>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</si>
  <si>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</si>
  <si>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</si>
  <si>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</si>
  <si>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</si>
  <si>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</si>
  <si>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</si>
  <si>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</si>
  <si>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</si>
  <si>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</si>
  <si>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</si>
  <si>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</si>
  <si>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</si>
  <si>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</si>
  <si>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</si>
  <si>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</si>
  <si>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</si>
  <si>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</si>
  <si>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</si>
  <si>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</si>
  <si>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</si>
  <si>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</si>
  <si>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</si>
  <si>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</si>
  <si>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</si>
  <si>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</si>
  <si>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</si>
  <si>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</si>
  <si>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</si>
  <si>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</si>
  <si>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</si>
  <si>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</si>
  <si>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</si>
  <si>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</si>
  <si>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</si>
  <si>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</si>
  <si>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</si>
  <si>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</si>
  <si>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</si>
  <si>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</si>
  <si>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</si>
  <si>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</si>
  <si>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</si>
  <si>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</si>
  <si>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</si>
  <si>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</si>
  <si>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</si>
  <si>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</si>
  <si>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</si>
  <si>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</si>
  <si>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</si>
  <si>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</si>
  <si>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</si>
  <si>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</si>
  <si>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</si>
  <si>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</si>
  <si>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</si>
  <si>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</si>
  <si>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</si>
  <si>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</si>
  <si>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</si>
  <si>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</si>
  <si>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</si>
  <si>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</si>
  <si>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</si>
  <si>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</si>
  <si>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</si>
  <si>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</si>
  <si>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</si>
  <si>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</si>
  <si>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</si>
  <si>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</si>
  <si>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</si>
  <si>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</si>
  <si>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</si>
  <si>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</si>
  <si>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</si>
  <si>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</si>
  <si>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</si>
  <si>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</si>
  <si>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</si>
  <si>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</si>
  <si>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</si>
  <si>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</si>
  <si>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</si>
  <si>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</si>
  <si>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</si>
  <si>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</si>
  <si>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</si>
  <si>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</si>
  <si>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</si>
  <si>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</si>
  <si>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</si>
  <si>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</si>
  <si>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</si>
  <si>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</si>
  <si>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</si>
  <si>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</si>
  <si>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</si>
  <si>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</si>
  <si>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</si>
  <si>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</si>
  <si>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</si>
  <si>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</si>
  <si>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</si>
  <si>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</si>
  <si>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</si>
  <si>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</si>
  <si>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</si>
  <si>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</si>
  <si>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</si>
  <si>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</si>
  <si>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</si>
  <si>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</si>
  <si>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</si>
  <si>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</si>
  <si>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</si>
  <si>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</si>
  <si>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</si>
  <si>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</si>
  <si>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</si>
  <si>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</si>
  <si>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</si>
  <si>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</si>
  <si>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</si>
  <si>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</si>
  <si>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</si>
  <si>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</si>
  <si>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</si>
  <si>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</si>
  <si>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</si>
  <si>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</si>
  <si>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</si>
  <si>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</si>
  <si>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</si>
  <si>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</si>
  <si>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</si>
  <si>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</si>
  <si>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</si>
  <si>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</si>
  <si>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</si>
  <si>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</si>
  <si>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</si>
  <si>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</si>
  <si>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</si>
  <si>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</si>
  <si>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</si>
  <si>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</si>
  <si>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</si>
  <si>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</si>
  <si>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</si>
  <si>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</si>
  <si>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</si>
  <si>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</si>
  <si>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</si>
  <si>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</si>
  <si>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</si>
  <si>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</si>
  <si>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</si>
  <si>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</si>
  <si>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</si>
  <si>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</si>
  <si>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</si>
  <si>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</si>
  <si>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</si>
  <si>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</si>
  <si>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</si>
  <si>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</si>
  <si>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</si>
  <si>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</si>
  <si>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</si>
  <si>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</si>
  <si>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</si>
  <si>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</si>
  <si>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</si>
  <si>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</si>
  <si>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</si>
  <si>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</si>
  <si>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</si>
  <si>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</si>
  <si>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</si>
  <si>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</si>
  <si>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</si>
  <si>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</si>
  <si>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</si>
  <si>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</si>
  <si>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</si>
  <si>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</si>
  <si>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</si>
  <si>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</si>
  <si>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</si>
  <si>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</si>
  <si>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</si>
  <si>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</si>
  <si>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</si>
  <si>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</si>
  <si>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</si>
  <si>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</si>
  <si>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</si>
  <si>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</si>
  <si>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</si>
  <si>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</si>
  <si>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</si>
  <si>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</si>
  <si>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</si>
  <si>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</si>
  <si>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</si>
  <si>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</si>
  <si>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</si>
  <si>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</si>
  <si>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</si>
  <si>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</si>
  <si>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</si>
  <si>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</si>
  <si>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</si>
  <si>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</si>
  <si>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</si>
  <si>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</si>
  <si>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</si>
  <si>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</si>
  <si>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</si>
  <si>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</si>
  <si>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</si>
  <si>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</si>
  <si>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</si>
  <si>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</si>
  <si>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</si>
  <si>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</si>
  <si>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</si>
  <si>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</si>
  <si>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</si>
  <si>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</si>
  <si>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</si>
  <si>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</si>
  <si>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</si>
  <si>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</si>
  <si>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</si>
  <si>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</si>
  <si>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</si>
  <si>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</si>
  <si>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</si>
  <si>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</si>
  <si>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</si>
  <si>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</si>
  <si>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</si>
  <si>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</si>
  <si>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</si>
  <si>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</si>
  <si>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</si>
  <si>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</si>
  <si>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</si>
  <si>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</si>
  <si>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</si>
  <si>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</si>
  <si>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</si>
  <si>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</si>
  <si>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</si>
  <si>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</si>
  <si>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</si>
  <si>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</si>
  <si>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</si>
  <si>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</si>
  <si>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</si>
  <si>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</si>
  <si>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</si>
  <si>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</si>
  <si>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</si>
  <si>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</si>
  <si>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</si>
  <si>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</si>
  <si>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</si>
  <si>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</si>
  <si>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</si>
  <si>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</si>
  <si>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</si>
  <si>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</si>
  <si>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</si>
  <si>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</si>
  <si>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</si>
  <si>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</si>
  <si>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</si>
  <si>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</si>
  <si>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</si>
  <si>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</si>
  <si>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</si>
  <si>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</si>
  <si>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</si>
  <si>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</si>
  <si>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</si>
  <si>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</si>
  <si>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</si>
  <si>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</si>
  <si>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</si>
  <si>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</si>
  <si>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</si>
  <si>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</si>
  <si>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</si>
  <si>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</si>
  <si>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</si>
  <si>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</si>
  <si>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</si>
  <si>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</si>
  <si>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</si>
  <si>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</si>
  <si>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</si>
  <si>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</si>
  <si>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</si>
  <si>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</si>
  <si>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</si>
  <si>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</si>
  <si>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</si>
  <si>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</si>
  <si>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</si>
  <si>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</si>
  <si>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</si>
  <si>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</si>
  <si>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</si>
  <si>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</si>
  <si>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</si>
  <si>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</si>
  <si>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</si>
  <si>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</si>
  <si>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</si>
  <si>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</si>
  <si>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</si>
  <si>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</si>
  <si>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</si>
  <si>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</si>
  <si>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</si>
  <si>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</si>
  <si>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</si>
  <si>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</si>
  <si>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</si>
  <si>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</si>
  <si>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</si>
  <si>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</si>
  <si>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</si>
  <si>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</si>
  <si>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</si>
  <si>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</si>
  <si>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</si>
  <si>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</si>
  <si>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</si>
  <si>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</si>
  <si>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</si>
  <si>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</si>
  <si>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</si>
  <si>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</si>
  <si>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</si>
  <si>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</si>
  <si>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</si>
  <si>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</si>
  <si>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</si>
  <si>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</si>
  <si>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</si>
  <si>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</si>
  <si>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</si>
  <si>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</si>
  <si>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</si>
  <si>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</si>
  <si>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</si>
  <si>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</si>
  <si>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</si>
  <si>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</si>
  <si>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</si>
  <si>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</si>
  <si>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</si>
  <si>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</si>
  <si>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</si>
  <si>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</si>
  <si>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</si>
  <si>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</si>
  <si>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</si>
  <si>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</si>
  <si>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</si>
  <si>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</si>
  <si>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</si>
  <si>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</si>
  <si>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</si>
  <si>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</si>
  <si>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</si>
  <si>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</si>
  <si>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</si>
  <si>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</si>
  <si>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</si>
  <si>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</si>
  <si>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</si>
  <si>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</si>
  <si>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</si>
  <si>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</si>
  <si>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</si>
  <si>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</si>
  <si>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</si>
  <si>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</si>
  <si>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</si>
  <si>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</si>
  <si>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</si>
  <si>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</si>
  <si>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</si>
  <si>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</si>
  <si>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</si>
  <si>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</si>
  <si>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</si>
  <si>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</si>
  <si>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</si>
  <si>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</si>
  <si>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</si>
  <si>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</si>
  <si>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</si>
  <si>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</si>
  <si>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</si>
  <si>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</si>
  <si>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</si>
  <si>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</si>
  <si>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</si>
  <si>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</si>
  <si>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</si>
  <si>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</si>
  <si>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</si>
  <si>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</si>
  <si>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</si>
  <si>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</si>
  <si>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</si>
  <si>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</si>
  <si>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</si>
  <si>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</si>
  <si>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</si>
  <si>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</si>
  <si>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</si>
  <si>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</si>
  <si>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</si>
  <si>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</si>
  <si>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</si>
  <si>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</si>
  <si>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</si>
  <si>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</si>
  <si>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</si>
  <si>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</si>
  <si>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</si>
  <si>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</si>
  <si>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</si>
  <si>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</si>
  <si>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</si>
  <si>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</si>
  <si>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</si>
  <si>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</si>
  <si>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</si>
  <si>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</si>
  <si>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</si>
  <si>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</si>
  <si>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</si>
  <si>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</si>
  <si>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</si>
  <si>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</si>
  <si>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</si>
  <si>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</si>
  <si>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</si>
  <si>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</si>
  <si>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</si>
  <si>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</si>
  <si>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</si>
  <si>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</si>
  <si>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</si>
  <si>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</si>
  <si>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</si>
  <si>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</si>
  <si>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</si>
  <si>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</si>
  <si>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</si>
  <si>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</si>
  <si>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</si>
  <si>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</si>
  <si>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</si>
  <si>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</si>
  <si>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</si>
  <si>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</si>
  <si>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</si>
  <si>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</si>
  <si>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</si>
  <si>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</si>
  <si>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</si>
  <si>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</si>
  <si>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</si>
  <si>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</si>
  <si>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</si>
  <si>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</si>
  <si>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</si>
  <si>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</si>
  <si>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</si>
  <si>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</si>
  <si>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</si>
  <si>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</si>
  <si>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</si>
  <si>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</si>
  <si>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</si>
  <si>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</si>
  <si>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</si>
  <si>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</si>
  <si>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</si>
  <si>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</si>
  <si>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</si>
  <si>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</si>
  <si>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</si>
  <si>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</si>
  <si>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</si>
  <si>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</si>
  <si>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</si>
  <si>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</si>
  <si>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</si>
  <si>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</si>
  <si>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</si>
  <si>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</si>
  <si>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</si>
  <si>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</si>
  <si>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</si>
  <si>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</si>
  <si>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</si>
  <si>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</si>
  <si>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</si>
  <si>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</si>
  <si>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</si>
  <si>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</si>
  <si>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</si>
  <si>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</si>
  <si>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</si>
  <si>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</si>
  <si>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</si>
  <si>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</si>
  <si>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</si>
  <si>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</si>
  <si>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</si>
  <si>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</si>
  <si>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</si>
  <si>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</si>
  <si>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</si>
  <si>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</si>
  <si>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</si>
  <si>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</si>
  <si>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</si>
  <si>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</si>
  <si>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</si>
  <si>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</si>
  <si>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</si>
  <si>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</si>
  <si>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</si>
  <si>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</si>
  <si>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</si>
  <si>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</si>
  <si>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</si>
  <si>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</si>
  <si>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</si>
  <si>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</si>
  <si>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</si>
  <si>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</si>
  <si>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</si>
  <si>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</si>
  <si>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</si>
  <si>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</si>
  <si>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</si>
  <si>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</si>
  <si>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</si>
  <si>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</si>
  <si>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</si>
  <si>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</si>
  <si>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</si>
  <si>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</si>
  <si>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</si>
  <si>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</si>
  <si>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</si>
  <si>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</si>
  <si>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</si>
  <si>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</si>
  <si>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</si>
  <si>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</si>
  <si>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</si>
  <si>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</si>
  <si>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</si>
  <si>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</si>
  <si>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</si>
  <si>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</si>
  <si>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</si>
  <si>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</si>
  <si>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</si>
  <si>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</si>
  <si>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</si>
  <si>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</si>
  <si>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</si>
  <si>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</si>
  <si>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</si>
  <si>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</si>
  <si>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</si>
  <si>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</si>
  <si>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</si>
  <si>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</si>
  <si>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</si>
  <si>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</si>
  <si>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</si>
  <si>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</si>
  <si>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</si>
  <si>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</si>
  <si>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</si>
  <si>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</si>
  <si>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</si>
  <si>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</si>
  <si>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</si>
  <si>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</si>
  <si>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</si>
  <si>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</si>
  <si>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</si>
  <si>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</si>
  <si>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</si>
  <si>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</si>
  <si>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</si>
  <si>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</si>
  <si>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</si>
  <si>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</si>
  <si>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</si>
  <si>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</si>
  <si>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</si>
  <si>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</si>
  <si>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</si>
  <si>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</si>
  <si>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</si>
  <si>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</si>
  <si>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</si>
  <si>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</si>
  <si>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</si>
  <si>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</si>
  <si>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</si>
  <si>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</si>
  <si>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</si>
  <si>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</si>
  <si>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</si>
  <si>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</si>
  <si>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</si>
  <si>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</si>
  <si>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</si>
  <si>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</si>
  <si>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</si>
  <si>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</si>
  <si>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</si>
  <si>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</si>
  <si>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</si>
  <si>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</si>
  <si>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</si>
  <si>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</si>
  <si>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</si>
  <si>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</si>
  <si>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</si>
  <si>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</si>
  <si>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</si>
  <si>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</si>
  <si>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</si>
  <si>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</si>
  <si>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</si>
  <si>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</si>
  <si>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</si>
  <si>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</si>
  <si>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</si>
  <si>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</si>
  <si>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</si>
  <si>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</si>
  <si>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</si>
  <si>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</si>
  <si>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</si>
  <si>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</si>
  <si>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</si>
  <si>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</si>
  <si>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</si>
  <si>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</si>
  <si>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</si>
  <si>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</si>
  <si>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</si>
  <si>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</si>
  <si>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</si>
  <si>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</si>
  <si>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</si>
  <si>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</si>
  <si>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</si>
  <si>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</si>
  <si>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</si>
  <si>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</si>
  <si>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</si>
  <si>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</si>
  <si>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</si>
  <si>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</si>
  <si>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</si>
  <si>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</si>
  <si>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</si>
  <si>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</si>
  <si>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</si>
  <si>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</si>
  <si>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</si>
  <si>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</si>
  <si>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</si>
  <si>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</si>
  <si>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</si>
  <si>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</si>
  <si>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</si>
  <si>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</si>
  <si>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</si>
  <si>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</si>
  <si>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</si>
  <si>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</si>
  <si>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</si>
  <si>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</si>
  <si>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</si>
  <si>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</si>
  <si>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</si>
  <si>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</si>
  <si>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</si>
  <si>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</si>
  <si>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</si>
  <si>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</si>
  <si>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</si>
  <si>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</si>
  <si>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</si>
  <si>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</si>
  <si>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</si>
  <si>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</si>
  <si>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</si>
  <si>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</si>
  <si>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</si>
  <si>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</si>
  <si>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</si>
  <si>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</si>
  <si>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</si>
  <si>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</si>
  <si>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</si>
  <si>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</si>
  <si>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</si>
  <si>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</si>
  <si>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</si>
  <si>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</si>
  <si>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</si>
  <si>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</si>
  <si>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</si>
  <si>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</si>
  <si>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</si>
  <si>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</si>
  <si>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</si>
  <si>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</si>
  <si>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</si>
  <si>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</si>
  <si>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</si>
  <si>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</si>
  <si>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</si>
  <si>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</si>
  <si>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</si>
  <si>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</si>
  <si>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</si>
  <si>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</si>
  <si>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</si>
  <si>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</si>
  <si>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</si>
  <si>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</si>
  <si>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</si>
  <si>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</si>
  <si>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</si>
  <si>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</si>
  <si>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</si>
  <si>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</si>
  <si>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</si>
  <si>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</si>
  <si>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</si>
  <si>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</si>
  <si>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</si>
  <si>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</si>
  <si>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</si>
  <si>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</si>
  <si>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</si>
  <si>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</si>
  <si>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</si>
  <si>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</si>
  <si>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</si>
  <si>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</si>
  <si>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</si>
  <si>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</si>
  <si>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</si>
  <si>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</si>
  <si>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</si>
  <si>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</si>
  <si>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</si>
  <si>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</si>
  <si>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</si>
  <si>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</si>
  <si>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</si>
  <si>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</si>
  <si>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</si>
  <si>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</si>
  <si>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</si>
  <si>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</si>
  <si>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</si>
  <si>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</si>
  <si>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</si>
  <si>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</si>
  <si>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</si>
  <si>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</si>
  <si>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</si>
  <si>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</si>
  <si>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</si>
  <si>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</si>
  <si>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</si>
  <si>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</si>
  <si>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</si>
  <si>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</si>
  <si>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</si>
  <si>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</si>
  <si>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</si>
  <si>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</si>
  <si>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</si>
  <si>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</si>
  <si>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</si>
  <si>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</si>
  <si>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</si>
  <si>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</si>
  <si>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</si>
  <si>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</si>
  <si>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</si>
  <si>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</si>
  <si>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</si>
  <si>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</si>
  <si>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</si>
  <si>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</si>
  <si>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</si>
  <si>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</si>
  <si>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</si>
  <si>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</si>
  <si>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</si>
  <si>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</si>
  <si>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</si>
  <si>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</si>
  <si>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</si>
  <si>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</si>
  <si>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</si>
  <si>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</si>
  <si>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</si>
  <si>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</si>
  <si>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</si>
  <si>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</si>
  <si>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</si>
  <si>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</si>
  <si>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</si>
  <si>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</si>
  <si>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</si>
  <si>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</si>
  <si>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</si>
  <si>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</si>
  <si>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</si>
  <si>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</si>
  <si>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</si>
  <si>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</si>
  <si>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</si>
  <si>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</si>
  <si>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</si>
  <si>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</si>
  <si>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</si>
  <si>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</si>
  <si>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</si>
  <si>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</si>
  <si>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</si>
  <si>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</si>
  <si>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</si>
  <si>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</si>
  <si>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</si>
  <si>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</si>
  <si>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</si>
  <si>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</si>
  <si>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</si>
  <si>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</si>
  <si>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</si>
  <si>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</si>
  <si>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</si>
  <si>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</si>
  <si>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</si>
  <si>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</si>
  <si>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</si>
  <si>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</si>
  <si>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</si>
  <si>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</si>
  <si>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</si>
  <si>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</si>
  <si>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</si>
  <si>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</si>
  <si>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</si>
  <si>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</si>
  <si>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</si>
  <si>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</si>
  <si>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</si>
  <si>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</si>
  <si>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</si>
  <si>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</si>
  <si>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</si>
  <si>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</si>
  <si>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</si>
  <si>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</si>
  <si>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</si>
  <si>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</si>
  <si>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</si>
  <si>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</si>
  <si>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</si>
  <si>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</si>
  <si>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</si>
  <si>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</si>
  <si>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</si>
  <si>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</si>
  <si>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</si>
  <si>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</si>
  <si>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</si>
  <si>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</si>
  <si>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</si>
  <si>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</si>
  <si>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</si>
  <si>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</si>
  <si>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</si>
  <si>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</si>
  <si>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</si>
  <si>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</si>
  <si>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</si>
  <si>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</si>
  <si>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</si>
  <si>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</si>
  <si>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</si>
  <si>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</si>
  <si>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</si>
  <si>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</si>
  <si>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</si>
  <si>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</si>
  <si>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</si>
  <si>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</si>
  <si>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</si>
  <si>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</si>
  <si>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</si>
  <si>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</si>
  <si>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</si>
  <si>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</si>
  <si>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</si>
  <si>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</si>
  <si>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</si>
  <si>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</si>
  <si>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</si>
  <si>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</si>
  <si>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</si>
  <si>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</si>
  <si>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</si>
  <si>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</si>
  <si>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</si>
  <si>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</si>
  <si>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</si>
  <si>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</si>
  <si>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</si>
  <si>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</si>
  <si>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</si>
  <si>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</si>
  <si>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</si>
  <si>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</si>
  <si>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</si>
  <si>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</si>
  <si>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</si>
  <si>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</si>
  <si>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</si>
  <si>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</si>
  <si>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</si>
  <si>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</si>
  <si>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</si>
  <si>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</si>
  <si>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</si>
  <si>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</si>
  <si>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</si>
  <si>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</si>
  <si>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</si>
  <si>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</si>
  <si>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</si>
  <si>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</si>
  <si>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</si>
  <si>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</si>
  <si>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</si>
  <si>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</si>
  <si>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</si>
  <si>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</si>
  <si>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</si>
  <si>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</si>
  <si>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</si>
  <si>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</si>
  <si>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</si>
  <si>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</si>
  <si>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</si>
  <si>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</si>
  <si>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</si>
  <si>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</si>
  <si>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</si>
  <si>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</si>
  <si>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</si>
  <si>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</si>
  <si>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</si>
  <si>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</si>
  <si>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</si>
  <si>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</si>
  <si>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</si>
  <si>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</si>
  <si>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</si>
  <si>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</si>
  <si>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</si>
  <si>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</si>
  <si>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</si>
  <si>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</si>
  <si>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</si>
  <si>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</si>
  <si>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</si>
  <si>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</si>
  <si>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</si>
  <si>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</si>
  <si>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</si>
  <si>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</si>
  <si>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</si>
  <si>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</si>
  <si>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</si>
  <si>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</si>
  <si>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</si>
  <si>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</si>
  <si>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</si>
  <si>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</si>
  <si>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</si>
  <si>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</si>
  <si>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</si>
  <si>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</si>
  <si>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</si>
  <si>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</si>
  <si>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</si>
  <si>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</si>
  <si>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</si>
  <si>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</si>
  <si>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</si>
  <si>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</si>
  <si>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</si>
  <si>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</si>
  <si>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</si>
  <si>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</si>
  <si>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</si>
  <si>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</si>
  <si>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</si>
  <si>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</si>
  <si>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</si>
  <si>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</si>
  <si>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</si>
  <si>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</si>
  <si>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</si>
  <si>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</si>
  <si>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</si>
  <si>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</si>
  <si>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</si>
  <si>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</si>
  <si>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</si>
  <si>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</si>
  <si>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</si>
  <si>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</si>
  <si>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</si>
  <si>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</si>
  <si>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</si>
  <si>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</si>
  <si>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</si>
  <si>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</si>
  <si>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</si>
  <si>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</si>
  <si>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</si>
  <si>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</si>
  <si>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</si>
  <si>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</si>
  <si>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</si>
  <si>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</si>
  <si>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</si>
  <si>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</si>
  <si>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</si>
  <si>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</si>
  <si>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</si>
  <si>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</si>
  <si>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</si>
  <si>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</si>
  <si>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</si>
  <si>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</si>
  <si>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</si>
  <si>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</si>
  <si>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</si>
  <si>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</si>
  <si>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</si>
  <si>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</si>
  <si>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</si>
  <si>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</si>
  <si>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</si>
  <si>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</si>
  <si>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</si>
  <si>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</si>
  <si>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</si>
  <si>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</si>
  <si>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</si>
  <si>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</si>
  <si>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</si>
  <si>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</si>
  <si>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</si>
  <si>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</si>
  <si>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</si>
  <si>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</si>
  <si>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</si>
  <si>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</si>
  <si>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</si>
  <si>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</si>
  <si>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</si>
  <si>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</si>
  <si>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</si>
  <si>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</si>
  <si>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</si>
  <si>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</si>
  <si>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</si>
  <si>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</si>
  <si>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</si>
  <si>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</si>
  <si>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</si>
  <si>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</si>
  <si>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</si>
  <si>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</si>
  <si>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</si>
  <si>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</si>
  <si>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</si>
  <si>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</si>
  <si>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</si>
  <si>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</si>
  <si>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</si>
  <si>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</si>
  <si>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</si>
  <si>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</si>
  <si>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</si>
  <si>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</si>
  <si>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</si>
  <si>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</si>
  <si>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</si>
  <si>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</si>
  <si>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</si>
  <si>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</si>
  <si>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</si>
  <si>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</si>
  <si>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</si>
  <si>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</si>
  <si>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</si>
  <si>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</si>
  <si>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</si>
  <si>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</si>
  <si>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</si>
  <si>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</si>
  <si>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</si>
  <si>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</si>
  <si>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</si>
  <si>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</si>
  <si>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</si>
  <si>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</si>
  <si>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</si>
  <si>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</si>
  <si>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</si>
  <si>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</si>
  <si>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</si>
  <si>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</si>
  <si>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</si>
  <si>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</si>
  <si>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</si>
  <si>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</si>
  <si>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</si>
  <si>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</si>
  <si>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</si>
  <si>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</si>
  <si>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</si>
  <si>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</si>
  <si>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</si>
  <si>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</si>
  <si>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</si>
  <si>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</si>
  <si>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</si>
  <si>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</si>
  <si>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</si>
  <si>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</si>
  <si>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</si>
  <si>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</si>
  <si>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</si>
  <si>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</si>
  <si>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</si>
  <si>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</si>
  <si>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</si>
  <si>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</si>
  <si>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</si>
  <si>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</si>
  <si>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</si>
  <si>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</si>
  <si>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</si>
  <si>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</si>
  <si>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</si>
  <si>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</si>
  <si>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</si>
  <si>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</si>
  <si>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</si>
  <si>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</si>
  <si>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</si>
  <si>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</si>
  <si>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</si>
  <si>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</si>
  <si>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</si>
  <si>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</si>
  <si>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</si>
  <si>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</si>
  <si>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</si>
  <si>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</si>
  <si>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</si>
  <si>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</si>
  <si>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</si>
  <si>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</si>
  <si>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</si>
  <si>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</si>
  <si>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</si>
  <si>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</si>
  <si>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</si>
  <si>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</si>
  <si>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</si>
  <si>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</si>
  <si>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</si>
  <si>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</si>
  <si>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</si>
  <si>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</si>
  <si>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</si>
  <si>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</si>
  <si>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</si>
  <si>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</si>
  <si>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</si>
  <si>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</si>
  <si>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</si>
  <si>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</si>
  <si>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</si>
  <si>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</si>
  <si>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</si>
  <si>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</si>
  <si>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</si>
  <si>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</si>
  <si>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</si>
  <si>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</si>
  <si>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</si>
  <si>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</si>
  <si>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</si>
  <si>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</si>
  <si>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</si>
  <si>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</si>
  <si>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</si>
  <si>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</si>
  <si>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</si>
  <si>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</si>
  <si>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</si>
  <si>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</si>
  <si>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</si>
  <si>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</si>
  <si>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</si>
  <si>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</si>
  <si>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</si>
  <si>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</si>
  <si>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</si>
  <si>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</si>
  <si>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</si>
  <si>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</si>
  <si>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</si>
  <si>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</si>
  <si>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</si>
  <si>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</si>
  <si>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</si>
  <si>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</si>
  <si>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</si>
  <si>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</si>
  <si>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</si>
  <si>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</si>
  <si>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</si>
  <si>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</si>
  <si>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</si>
  <si>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</si>
  <si>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</si>
  <si>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</si>
  <si>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</si>
  <si>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</si>
  <si>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</si>
  <si>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</si>
  <si>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</si>
  <si>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</si>
  <si>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</si>
  <si>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</si>
  <si>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</si>
  <si>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</si>
  <si>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</si>
  <si>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</si>
  <si>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</si>
  <si>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</si>
  <si>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</si>
  <si>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</si>
  <si>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</si>
  <si>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</si>
  <si>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</si>
  <si>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</si>
  <si>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</si>
  <si>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</si>
  <si>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</si>
  <si>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</si>
  <si>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</si>
  <si>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</si>
  <si>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</si>
  <si>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</si>
  <si>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</si>
  <si>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</si>
  <si>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</si>
  <si>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</si>
  <si>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</si>
  <si>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</si>
  <si>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</si>
  <si>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</si>
  <si>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</si>
  <si>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</si>
  <si>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</si>
  <si>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</si>
  <si>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</si>
  <si>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</si>
  <si>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</si>
  <si>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</si>
  <si>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</si>
  <si>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</si>
  <si>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</si>
  <si>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</si>
  <si>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</si>
  <si>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</si>
  <si>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</si>
  <si>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</si>
  <si>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</si>
  <si>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</si>
  <si>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</si>
  <si>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</si>
  <si>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</si>
  <si>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</si>
  <si>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</si>
  <si>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</si>
  <si>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</si>
  <si>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</si>
  <si>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</si>
  <si>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</si>
  <si>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</si>
  <si>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</si>
  <si>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</si>
  <si>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</si>
  <si>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</si>
  <si>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</si>
  <si>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</si>
  <si>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</si>
  <si>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</si>
  <si>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</si>
  <si>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</si>
  <si>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</si>
  <si>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</si>
  <si>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</si>
  <si>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</si>
  <si>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</si>
  <si>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</si>
  <si>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</si>
  <si>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</si>
  <si>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</si>
  <si>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</si>
  <si>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</si>
  <si>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</si>
  <si>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</si>
  <si>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</si>
  <si>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</si>
  <si>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</si>
  <si>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</si>
  <si>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</si>
  <si>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</si>
  <si>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</si>
  <si>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</si>
  <si>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</si>
  <si>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</si>
  <si>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</si>
  <si>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</si>
  <si>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</si>
  <si>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</si>
  <si>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</si>
  <si>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</si>
  <si>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</si>
  <si>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</si>
  <si>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</si>
  <si>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</si>
  <si>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</si>
  <si>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</si>
  <si>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</si>
  <si>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</si>
  <si>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</si>
  <si>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</si>
  <si>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</si>
  <si>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</si>
  <si>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</si>
  <si>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</si>
  <si>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</si>
  <si>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</si>
  <si>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</si>
  <si>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</si>
  <si>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</si>
  <si>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</si>
  <si>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</si>
  <si>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</si>
  <si>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</si>
  <si>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</si>
  <si>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</si>
  <si>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</si>
  <si>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</si>
  <si>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</si>
  <si>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</si>
  <si>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</si>
  <si>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</si>
  <si>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</si>
  <si>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</si>
  <si>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</si>
  <si>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</si>
  <si>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</si>
  <si>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</si>
  <si>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</si>
  <si>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</si>
  <si>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</si>
  <si>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</si>
  <si>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</si>
  <si>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</si>
  <si>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</si>
  <si>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</si>
  <si>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</si>
  <si>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</si>
  <si>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</si>
  <si>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</si>
  <si>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</si>
  <si>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</si>
  <si>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</si>
  <si>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</si>
  <si>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</si>
  <si>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</si>
  <si>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</si>
  <si>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</si>
  <si>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</si>
  <si>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</si>
  <si>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</si>
  <si>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</si>
  <si>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</si>
  <si>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</si>
  <si>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</si>
  <si>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</si>
  <si>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</si>
  <si>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</si>
  <si>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</si>
  <si>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</si>
  <si>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</si>
  <si>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</si>
  <si>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</si>
  <si>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</si>
  <si>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</si>
  <si>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</si>
  <si>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</si>
  <si>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</si>
  <si>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</si>
  <si>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</si>
  <si>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</si>
  <si>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</si>
  <si>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</si>
  <si>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</si>
  <si>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</si>
  <si>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</si>
  <si>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</si>
  <si>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</si>
  <si>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</si>
  <si>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</si>
  <si>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</si>
  <si>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</si>
  <si>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</si>
  <si>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</si>
  <si>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</si>
  <si>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</si>
  <si>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</si>
  <si>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</si>
  <si>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</si>
  <si>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</si>
  <si>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</si>
  <si>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</si>
  <si>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</si>
  <si>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</si>
  <si>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</si>
  <si>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</si>
  <si>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</si>
  <si>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</si>
  <si>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</si>
  <si>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</si>
  <si>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</si>
  <si>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</si>
  <si>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</si>
  <si>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</si>
  <si>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</si>
  <si>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</si>
  <si>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</si>
  <si>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</si>
  <si>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</si>
  <si>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</si>
  <si>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</si>
  <si>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</si>
  <si>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</si>
  <si>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</si>
  <si>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</si>
  <si>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</si>
  <si>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</si>
  <si>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</si>
  <si>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</si>
  <si>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</si>
  <si>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</si>
  <si>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</si>
  <si>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</si>
  <si>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</si>
  <si>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</si>
  <si>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</si>
  <si>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</si>
  <si>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</si>
  <si>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</si>
  <si>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</si>
  <si>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</si>
  <si>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</si>
  <si>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</si>
  <si>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</si>
  <si>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</si>
  <si>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</si>
  <si>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</si>
  <si>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</si>
  <si>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</si>
  <si>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</si>
  <si>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</si>
  <si>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</si>
  <si>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</si>
  <si>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</si>
  <si>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</si>
  <si>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</si>
  <si>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</si>
  <si>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</si>
  <si>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</si>
  <si>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</si>
  <si>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</si>
  <si>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</si>
  <si>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</si>
  <si>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</si>
  <si>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</si>
  <si>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</si>
  <si>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</si>
  <si>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</si>
  <si>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</si>
  <si>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</si>
  <si>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</si>
  <si>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</si>
  <si>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</si>
  <si>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</si>
  <si>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</si>
  <si>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</si>
  <si>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</si>
  <si>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</si>
  <si>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</si>
  <si>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</si>
  <si>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</si>
  <si>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</si>
  <si>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</si>
  <si>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</si>
  <si>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</si>
  <si>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</si>
  <si>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</si>
  <si>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</si>
  <si>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</si>
  <si>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</si>
  <si>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</si>
  <si>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</si>
  <si>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</si>
  <si>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</si>
  <si>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</si>
  <si>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</si>
  <si>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</si>
  <si>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</si>
  <si>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</si>
  <si>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</si>
  <si>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</si>
  <si>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</si>
  <si>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</si>
  <si>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</si>
  <si>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</si>
  <si>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</si>
  <si>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</si>
  <si>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</si>
  <si>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</si>
  <si>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</si>
  <si>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</si>
  <si>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</si>
  <si>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</si>
  <si>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</si>
  <si>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</si>
  <si>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</si>
  <si>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</si>
  <si>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</si>
  <si>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</si>
  <si>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</si>
  <si>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</si>
  <si>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</si>
  <si>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</si>
  <si>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</si>
  <si>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</si>
  <si>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</si>
  <si>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</si>
  <si>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</si>
  <si>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</si>
  <si>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</si>
  <si>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</si>
  <si>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</si>
  <si>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</si>
  <si>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</si>
  <si>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</si>
  <si>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</si>
  <si>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</si>
  <si>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</si>
  <si>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</si>
  <si>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</si>
  <si>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</si>
  <si>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</si>
  <si>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</si>
  <si>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</si>
  <si>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</si>
  <si>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</si>
  <si>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</si>
  <si>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</si>
  <si>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</si>
  <si>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</si>
  <si>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</si>
  <si>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</si>
  <si>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</si>
  <si>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</si>
  <si>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</si>
  <si>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</si>
  <si>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</si>
  <si>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</si>
  <si>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</si>
  <si>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</si>
  <si>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</si>
  <si>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</si>
  <si>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</si>
  <si>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</si>
  <si>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</si>
  <si>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</si>
  <si>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</si>
  <si>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</si>
  <si>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</si>
  <si>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</si>
  <si>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</si>
  <si>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</si>
  <si>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</si>
  <si>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</si>
  <si>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</si>
  <si>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</si>
  <si>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</si>
  <si>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</si>
  <si>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</si>
  <si>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</si>
  <si>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</si>
  <si>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</si>
  <si>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</si>
  <si>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</si>
  <si>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</si>
  <si>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</si>
  <si>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</si>
  <si>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</si>
  <si>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</si>
  <si>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</si>
  <si>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</si>
  <si>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</si>
  <si>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</si>
  <si>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</si>
  <si>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</si>
  <si>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</si>
  <si>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</si>
  <si>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</si>
  <si>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</si>
  <si>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</si>
  <si>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</si>
  <si>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</si>
  <si>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</si>
  <si>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</si>
  <si>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</si>
  <si>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</si>
  <si>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</si>
  <si>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</si>
  <si>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</si>
  <si>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</si>
  <si>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</si>
  <si>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</si>
  <si>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</si>
  <si>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</si>
  <si>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</si>
  <si>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</si>
  <si>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</si>
  <si>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</si>
  <si>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</si>
  <si>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</si>
  <si>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</si>
  <si>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</si>
  <si>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</si>
  <si>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</si>
  <si>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</si>
  <si>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</si>
  <si>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</si>
  <si>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</si>
  <si>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</si>
  <si>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</si>
  <si>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</si>
  <si>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</si>
  <si>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</si>
  <si>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</si>
  <si>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</si>
  <si>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</si>
  <si>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</si>
  <si>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</si>
  <si>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</si>
  <si>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</si>
  <si>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</si>
  <si>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</si>
  <si>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</si>
  <si>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</si>
  <si>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</si>
  <si>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</si>
  <si>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</si>
  <si>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</si>
  <si>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</si>
  <si>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</si>
  <si>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</si>
  <si>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</si>
  <si>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</si>
  <si>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</si>
  <si>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</si>
  <si>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</si>
  <si>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</si>
  <si>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</si>
  <si>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</si>
  <si>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</si>
  <si>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</si>
  <si>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</si>
  <si>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</si>
  <si>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</si>
  <si>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</si>
  <si>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</si>
  <si>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</si>
  <si>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</si>
  <si>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</si>
  <si>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</si>
  <si>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</si>
  <si>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</si>
  <si>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</si>
  <si>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</si>
  <si>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</si>
  <si>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</si>
  <si>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</si>
  <si>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</si>
  <si>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</si>
  <si>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</si>
  <si>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</si>
  <si>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</si>
  <si>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</si>
  <si>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</si>
  <si>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</si>
  <si>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</si>
  <si>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</si>
  <si>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</si>
  <si>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</si>
  <si>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</si>
  <si>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</si>
  <si>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</si>
  <si>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</si>
  <si>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</si>
  <si>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</si>
  <si>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</si>
  <si>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</si>
  <si>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</si>
  <si>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</si>
  <si>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</si>
  <si>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</si>
  <si>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</si>
  <si>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</si>
  <si>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</si>
  <si>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</si>
  <si>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</si>
  <si>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</si>
  <si>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</si>
  <si>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</si>
  <si>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</si>
  <si>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</si>
  <si>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</si>
  <si>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</si>
  <si>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</si>
  <si>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</si>
  <si>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</si>
  <si>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</si>
  <si>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</si>
  <si>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</si>
  <si>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</si>
  <si>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</si>
  <si>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</si>
  <si>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</si>
  <si>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</si>
  <si>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</si>
  <si>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</si>
  <si>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</si>
  <si>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</si>
  <si>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</si>
  <si>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</si>
  <si>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</si>
  <si>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</si>
  <si>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</si>
  <si>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</si>
  <si>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</si>
  <si>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</si>
  <si>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</si>
  <si>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</si>
  <si>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</si>
  <si>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</si>
  <si>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</si>
  <si>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</si>
  <si>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</si>
  <si>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</si>
  <si>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</si>
  <si>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</si>
  <si>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</si>
  <si>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</si>
  <si>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</si>
  <si>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</si>
  <si>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</si>
  <si>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</si>
  <si>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</si>
  <si>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</si>
  <si>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</si>
  <si>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</si>
  <si>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</si>
  <si>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</si>
  <si>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</si>
  <si>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</si>
  <si>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</si>
  <si>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</si>
  <si>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</si>
  <si>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</si>
  <si>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</si>
  <si>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</si>
  <si>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</si>
  <si>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</si>
  <si>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</si>
  <si>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</si>
  <si>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</si>
  <si>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</si>
  <si>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</si>
  <si>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</si>
  <si>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</si>
  <si>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</si>
  <si>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</si>
  <si>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</si>
  <si>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</si>
  <si>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</si>
  <si>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</si>
  <si>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</si>
  <si>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</si>
  <si>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</si>
  <si>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</si>
  <si>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</si>
  <si>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</si>
  <si>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</si>
  <si>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</si>
  <si>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</si>
  <si>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</si>
  <si>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</si>
  <si>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</si>
  <si>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</si>
  <si>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</si>
  <si>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</si>
  <si>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</si>
  <si>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</si>
  <si>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</si>
  <si>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</si>
  <si>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</si>
  <si>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</si>
  <si>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</si>
  <si>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</si>
  <si>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</si>
  <si>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</si>
  <si>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</si>
  <si>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</si>
  <si>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</si>
  <si>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</si>
  <si>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</si>
  <si>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</si>
  <si>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</si>
  <si>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</si>
  <si>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</si>
  <si>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</si>
  <si>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</si>
  <si>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</si>
  <si>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</si>
  <si>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</si>
  <si>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</si>
  <si>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</si>
  <si>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</si>
  <si>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</si>
  <si>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</si>
  <si>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</si>
  <si>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</si>
  <si>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</si>
  <si>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</si>
  <si>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</si>
  <si>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</si>
  <si>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</si>
  <si>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</si>
  <si>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</si>
  <si>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</si>
  <si>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</si>
  <si>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</si>
  <si>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</si>
  <si>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</si>
  <si>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</si>
  <si>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</si>
  <si>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</si>
  <si>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</si>
  <si>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</si>
  <si>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</si>
  <si>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</si>
  <si>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</si>
  <si>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</si>
  <si>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</si>
  <si>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</si>
  <si>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</si>
  <si>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</si>
  <si>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</si>
  <si>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</si>
  <si>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</si>
  <si>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</si>
  <si>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</si>
  <si>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</si>
  <si>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</si>
  <si>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</si>
  <si>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</si>
  <si>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</si>
  <si>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</si>
  <si>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</si>
  <si>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</si>
  <si>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</si>
  <si>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</si>
  <si>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</si>
  <si>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</si>
  <si>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</si>
  <si>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</si>
  <si>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</si>
  <si>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</si>
  <si>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</si>
  <si>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</si>
  <si>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</si>
  <si>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</si>
  <si>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</si>
  <si>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</si>
  <si>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</si>
  <si>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</si>
  <si>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</si>
  <si>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</si>
  <si>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</si>
  <si>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</si>
  <si>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</si>
  <si>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</si>
  <si>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</si>
  <si>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</si>
  <si>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</si>
  <si>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</si>
  <si>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</si>
  <si>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</si>
  <si>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</si>
  <si>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</si>
  <si>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</si>
  <si>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</si>
  <si>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</si>
  <si>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</si>
  <si>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</si>
  <si>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</si>
  <si>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</si>
  <si>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</si>
  <si>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</si>
  <si>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</si>
  <si>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</si>
  <si>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</si>
  <si>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</si>
  <si>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</si>
  <si>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</si>
  <si>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</si>
  <si>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</si>
  <si>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</si>
  <si>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</si>
  <si>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</si>
  <si>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</si>
  <si>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</si>
  <si>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</si>
  <si>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</si>
  <si>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</si>
  <si>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</si>
  <si>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</si>
  <si>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</si>
  <si>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</si>
  <si>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</si>
  <si>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</si>
  <si>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</si>
  <si>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</si>
  <si>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</si>
  <si>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</si>
  <si>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</si>
  <si>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</si>
  <si>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</si>
  <si>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</si>
  <si>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</si>
  <si>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</si>
  <si>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</si>
  <si>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</si>
  <si>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</si>
  <si>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</si>
  <si>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</si>
  <si>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</si>
  <si>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</si>
  <si>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</si>
  <si>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</si>
  <si>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</si>
  <si>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</si>
  <si>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</si>
  <si>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</si>
  <si>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</si>
  <si>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</si>
  <si>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</si>
  <si>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</si>
  <si>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</si>
  <si>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</si>
  <si>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</si>
  <si>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</si>
  <si>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</si>
  <si>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</si>
  <si>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</si>
  <si>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</si>
  <si>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</si>
  <si>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</si>
  <si>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</si>
  <si>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</si>
  <si>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</si>
  <si>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</si>
  <si>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</si>
  <si>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</si>
  <si>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</si>
  <si>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</si>
  <si>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</si>
  <si>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</si>
  <si>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</si>
  <si>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</si>
  <si>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</si>
  <si>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</si>
  <si>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</si>
  <si>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</si>
  <si>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</si>
  <si>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</si>
  <si>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</si>
  <si>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</si>
  <si>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</si>
  <si>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</si>
  <si>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</si>
  <si>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</si>
  <si>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</si>
  <si>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</si>
  <si>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</si>
  <si>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</si>
  <si>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</si>
  <si>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</si>
  <si>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</si>
  <si>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</si>
  <si>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</si>
  <si>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</si>
  <si>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</si>
  <si>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</si>
  <si>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</si>
  <si>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</si>
  <si>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</si>
  <si>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</si>
  <si>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</si>
  <si>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</si>
  <si>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</si>
  <si>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</si>
  <si>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</si>
  <si>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</si>
  <si>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</si>
  <si>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</si>
  <si>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</si>
  <si>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</si>
  <si>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</si>
  <si>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</si>
  <si>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</si>
  <si>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</si>
  <si>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</si>
  <si>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</si>
  <si>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</si>
  <si>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</si>
  <si>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</si>
  <si>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</si>
  <si>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</si>
  <si>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</si>
  <si>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</si>
  <si>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</si>
  <si>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</si>
  <si>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</si>
  <si>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</si>
  <si>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</si>
  <si>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</si>
  <si>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</si>
  <si>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</si>
  <si>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</si>
  <si>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</si>
  <si>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</si>
  <si>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</si>
  <si>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</si>
  <si>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</si>
  <si>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</si>
  <si>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</si>
  <si>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</si>
  <si>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</si>
  <si>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</si>
  <si>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</si>
  <si>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</si>
  <si>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</si>
  <si>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</si>
  <si>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</si>
  <si>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</si>
  <si>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</si>
  <si>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</si>
  <si>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</si>
  <si>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</si>
  <si>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</si>
  <si>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</si>
  <si>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</si>
  <si>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</si>
  <si>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</si>
  <si>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</si>
  <si>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</si>
  <si>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</si>
  <si>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</si>
  <si>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</si>
  <si>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</si>
  <si>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</si>
  <si>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</si>
  <si>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</si>
  <si>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</si>
  <si>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</si>
  <si>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</si>
  <si>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</si>
  <si>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</si>
  <si>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</si>
  <si>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</si>
  <si>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</si>
  <si>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</si>
  <si>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</si>
  <si>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</si>
  <si>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</si>
  <si>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</si>
  <si>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</si>
  <si>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</si>
  <si>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</si>
  <si>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</si>
  <si>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</si>
  <si>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</si>
  <si>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</si>
  <si>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</si>
  <si>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</si>
  <si>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</si>
  <si>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</si>
  <si>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</si>
  <si>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</si>
  <si>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</si>
  <si>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</si>
  <si>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</si>
  <si>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</si>
  <si>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</si>
  <si>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</si>
  <si>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</si>
  <si>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</si>
  <si>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</si>
  <si>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</si>
  <si>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</si>
  <si>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</si>
  <si>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</si>
  <si>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</si>
  <si>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</si>
  <si>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</si>
  <si>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</si>
  <si>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</si>
  <si>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</si>
  <si>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</si>
  <si>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</si>
  <si>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</si>
  <si>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</si>
  <si>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</si>
  <si>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</si>
  <si>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</si>
  <si>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</si>
  <si>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</si>
  <si>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</si>
  <si>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</si>
  <si>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</si>
  <si>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</si>
  <si>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</si>
  <si>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</si>
  <si>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</si>
  <si>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</si>
  <si>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</si>
  <si>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</si>
  <si>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</si>
  <si>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</si>
  <si>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</si>
  <si>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</si>
  <si>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</si>
  <si>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</si>
  <si>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</si>
  <si>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</si>
  <si>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</si>
  <si>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</si>
  <si>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</si>
  <si>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</si>
  <si>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</si>
  <si>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</si>
  <si>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</si>
  <si>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</si>
  <si>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</si>
  <si>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</si>
  <si>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</si>
  <si>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</si>
  <si>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</si>
  <si>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</si>
  <si>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</si>
  <si>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</si>
  <si>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</si>
  <si>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</si>
  <si>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</si>
  <si>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</si>
  <si>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</si>
  <si>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</si>
  <si>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</si>
  <si>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</si>
  <si>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</si>
  <si>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</si>
  <si>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</si>
  <si>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</si>
  <si>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</si>
  <si>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</si>
  <si>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</si>
  <si>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</si>
  <si>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</si>
  <si>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</si>
  <si>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</si>
  <si>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</si>
  <si>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</si>
  <si>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</si>
  <si>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</si>
  <si>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</si>
  <si>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</si>
  <si>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</si>
  <si>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</si>
  <si>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</si>
  <si>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</si>
  <si>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</si>
  <si>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</si>
  <si>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</si>
  <si>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</si>
  <si>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</si>
  <si>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</si>
  <si>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</si>
  <si>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</si>
  <si>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</si>
  <si>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</si>
  <si>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</si>
  <si>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</si>
  <si>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</si>
  <si>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</si>
  <si>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</si>
  <si>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</si>
  <si>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</si>
  <si>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</si>
  <si>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</si>
  <si>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</si>
  <si>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</si>
  <si>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</si>
  <si>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</si>
  <si>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</si>
  <si>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</si>
  <si>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</si>
  <si>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</si>
  <si>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</si>
  <si>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</si>
  <si>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</si>
  <si>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</si>
  <si>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</si>
  <si>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</si>
  <si>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</si>
  <si>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</si>
  <si>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</si>
  <si>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</si>
  <si>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</si>
  <si>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</si>
  <si>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</si>
  <si>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</si>
  <si>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</si>
  <si>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</si>
  <si>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</si>
  <si>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</si>
  <si>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</si>
  <si>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</si>
  <si>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</si>
  <si>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</si>
  <si>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</si>
  <si>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</si>
  <si>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</si>
  <si>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</si>
  <si>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</si>
  <si>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</si>
  <si>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</si>
  <si>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</si>
  <si>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</si>
  <si>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</si>
  <si>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</si>
  <si>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</si>
  <si>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</si>
  <si>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</si>
  <si>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</si>
  <si>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</si>
  <si>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</si>
  <si>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</si>
  <si>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</si>
  <si>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</si>
  <si>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</si>
  <si>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</si>
  <si>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</si>
  <si>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</si>
  <si>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</si>
  <si>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</si>
  <si>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</si>
  <si>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</si>
  <si>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</si>
  <si>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</si>
  <si>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</si>
  <si>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</si>
  <si>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</si>
  <si>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</si>
  <si>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</si>
  <si>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</si>
  <si>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</si>
  <si>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</si>
  <si>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</si>
  <si>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</si>
  <si>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</si>
  <si>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</si>
  <si>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</si>
  <si>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</si>
  <si>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</si>
  <si>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</si>
  <si>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</si>
  <si>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</si>
  <si>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</si>
  <si>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</si>
  <si>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</si>
  <si>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</si>
  <si>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</si>
  <si>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</si>
  <si>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</si>
  <si>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</si>
  <si>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</si>
  <si>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</si>
  <si>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</si>
  <si>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</si>
  <si>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</si>
  <si>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</si>
  <si>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</si>
  <si>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</si>
  <si>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</si>
  <si>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</si>
  <si>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</si>
  <si>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</si>
  <si>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</si>
  <si>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</si>
  <si>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</si>
  <si>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</si>
  <si>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</si>
  <si>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</si>
  <si>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</si>
  <si>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</si>
  <si>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</si>
  <si>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</si>
  <si>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</si>
  <si>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</si>
  <si>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</si>
  <si>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</si>
  <si>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</si>
  <si>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</si>
  <si>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</si>
  <si>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</si>
  <si>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</si>
  <si>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</si>
  <si>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</si>
  <si>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</si>
  <si>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</si>
  <si>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</si>
  <si>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</si>
  <si>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</si>
  <si>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</si>
  <si>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</si>
  <si>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</si>
  <si>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</si>
  <si>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</si>
  <si>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</si>
  <si>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</si>
  <si>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</si>
  <si>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</si>
  <si>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</si>
  <si>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</si>
  <si>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</si>
  <si>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</si>
  <si>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</si>
  <si>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</si>
  <si>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</si>
  <si>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</si>
  <si>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</si>
  <si>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</si>
  <si>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</si>
  <si>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</si>
  <si>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</si>
  <si>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</si>
  <si>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</si>
  <si>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</si>
  <si>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</si>
  <si>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</si>
  <si>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</si>
  <si>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</si>
  <si>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</si>
  <si>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</si>
  <si>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</si>
  <si>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</si>
  <si>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</si>
  <si>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</si>
  <si>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</si>
  <si>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</si>
  <si>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</si>
  <si>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</si>
  <si>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</si>
  <si>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</si>
  <si>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</si>
  <si>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</si>
  <si>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</si>
  <si>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</si>
  <si>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</si>
  <si>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</si>
  <si>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</si>
  <si>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</si>
  <si>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</si>
  <si>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</si>
  <si>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</si>
  <si>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</si>
  <si>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</si>
  <si>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</si>
  <si>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</si>
  <si>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</si>
  <si>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</si>
  <si>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</si>
  <si>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</si>
  <si>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</si>
  <si>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</si>
  <si>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</si>
  <si>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</si>
  <si>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</si>
  <si>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</si>
  <si>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</si>
  <si>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</si>
  <si>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</si>
  <si>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</si>
  <si>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</si>
  <si>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</si>
  <si>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</si>
  <si>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</si>
  <si>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</si>
  <si>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</si>
  <si>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</si>
  <si>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</si>
  <si>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</si>
  <si>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</si>
  <si>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</si>
  <si>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</si>
  <si>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</si>
  <si>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</si>
  <si>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</si>
  <si>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</si>
  <si>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</si>
  <si>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</si>
  <si>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</si>
  <si>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</si>
  <si>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</si>
  <si>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</si>
  <si>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</si>
  <si>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</si>
  <si>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</si>
  <si>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</si>
  <si>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</si>
  <si>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</si>
  <si>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</si>
  <si>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</si>
  <si>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</si>
  <si>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</si>
  <si>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</si>
  <si>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</si>
  <si>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</si>
  <si>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</si>
  <si>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</si>
  <si>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</si>
  <si>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</si>
  <si>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</si>
  <si>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</si>
  <si>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</si>
  <si>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</si>
  <si>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</si>
  <si>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</si>
  <si>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</si>
  <si>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</si>
  <si>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</si>
  <si>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</si>
  <si>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</si>
  <si>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</si>
  <si>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</si>
  <si>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</si>
  <si>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</si>
  <si>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</si>
  <si>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</si>
  <si>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</si>
  <si>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</si>
  <si>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</si>
  <si>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</si>
  <si>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</si>
  <si>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</si>
  <si>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</si>
  <si>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</si>
  <si>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</si>
  <si>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</si>
  <si>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</si>
  <si>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</si>
  <si>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</si>
  <si>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</si>
  <si>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</si>
  <si>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</si>
  <si>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</si>
  <si>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</si>
  <si>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</si>
  <si>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</si>
  <si>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</si>
  <si>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</si>
  <si>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</si>
  <si>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</si>
  <si>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</si>
  <si>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</si>
  <si>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</si>
  <si>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</si>
  <si>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</si>
  <si>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</si>
  <si>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</si>
  <si>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</si>
  <si>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</si>
  <si>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</si>
  <si>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</si>
  <si>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</si>
  <si>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</si>
  <si>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</si>
  <si>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</si>
  <si>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</si>
  <si>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</si>
  <si>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</si>
  <si>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</si>
  <si>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</si>
  <si>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</si>
  <si>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</si>
  <si>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</si>
  <si>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</si>
  <si>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</si>
  <si>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</si>
  <si>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</si>
  <si>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</si>
  <si>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</si>
  <si>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</si>
  <si>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</si>
  <si>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</si>
  <si>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</si>
  <si>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</si>
  <si>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</si>
  <si>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</si>
  <si>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</si>
  <si>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</si>
  <si>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</si>
  <si>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</si>
  <si>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</si>
  <si>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</si>
  <si>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</si>
  <si>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</si>
  <si>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</si>
  <si>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</si>
  <si>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</si>
  <si>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</si>
  <si>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</si>
  <si>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</si>
  <si>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</si>
  <si>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</si>
  <si>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</si>
  <si>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</si>
  <si>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</si>
  <si>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</si>
  <si>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</si>
  <si>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</si>
  <si>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</si>
  <si>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</si>
  <si>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</si>
  <si>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</si>
  <si>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</si>
  <si>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</si>
  <si>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</si>
  <si>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</si>
  <si>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</si>
  <si>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</si>
  <si>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</si>
  <si>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</si>
  <si>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</si>
  <si>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</si>
  <si>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</si>
  <si>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</si>
  <si>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</si>
  <si>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</si>
  <si>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</si>
  <si>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</si>
  <si>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</si>
  <si>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</si>
  <si>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</si>
  <si>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</si>
  <si>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</si>
  <si>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</si>
  <si>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</si>
  <si>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</si>
  <si>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</si>
  <si>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</si>
  <si>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</si>
  <si>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</si>
  <si>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</si>
  <si>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</si>
  <si>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</si>
  <si>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</si>
  <si>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</si>
  <si>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</si>
  <si>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</si>
  <si>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</si>
  <si>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</si>
  <si>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</si>
  <si>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</si>
  <si>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</si>
  <si>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</si>
  <si>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</si>
  <si>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</si>
  <si>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</si>
  <si>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</si>
  <si>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</si>
  <si>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</si>
  <si>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</si>
  <si>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</si>
  <si>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</si>
  <si>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</si>
  <si>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</si>
  <si>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</si>
  <si>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</si>
  <si>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</si>
  <si>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</si>
  <si>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</si>
  <si>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</si>
  <si>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</si>
  <si>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</si>
  <si>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</si>
  <si>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</si>
  <si>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</si>
  <si>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</si>
  <si>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</si>
  <si>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</si>
  <si>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</si>
  <si>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</si>
  <si>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</si>
  <si>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</si>
  <si>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</si>
  <si>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</si>
  <si>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</si>
  <si>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</si>
  <si>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</si>
  <si>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</si>
  <si>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</si>
  <si>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</si>
  <si>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</si>
  <si>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</si>
  <si>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</si>
  <si>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</si>
  <si>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</si>
  <si>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</si>
  <si>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</si>
  <si>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</si>
  <si>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</si>
  <si>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</si>
  <si>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</si>
  <si>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</si>
  <si>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</si>
  <si>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</si>
  <si>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</si>
  <si>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</si>
  <si>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</si>
  <si>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</si>
  <si>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</si>
  <si>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</si>
  <si>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</si>
  <si>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</si>
  <si>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</si>
  <si>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</si>
  <si>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</si>
  <si>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</si>
  <si>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</si>
  <si>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</si>
  <si>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</si>
  <si>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</si>
  <si>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</si>
  <si>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</si>
  <si>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</si>
  <si>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</si>
  <si>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</si>
  <si>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</si>
  <si>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</si>
  <si>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</si>
  <si>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</si>
  <si>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</si>
  <si>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</si>
  <si>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</si>
  <si>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</si>
  <si>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</si>
  <si>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</si>
  <si>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</si>
  <si>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</si>
  <si>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</si>
  <si>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</si>
  <si>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</si>
  <si>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</si>
  <si>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</si>
  <si>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</si>
  <si>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</si>
  <si>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</si>
  <si>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</si>
  <si>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</si>
  <si>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</si>
  <si>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</si>
  <si>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</si>
  <si>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</si>
  <si>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</si>
  <si>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</si>
  <si>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</si>
  <si>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</si>
  <si>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</si>
  <si>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</si>
  <si>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</si>
  <si>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</si>
  <si>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</si>
  <si>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</si>
  <si>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</si>
  <si>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</si>
  <si>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</si>
  <si>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</si>
  <si>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</si>
  <si>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</si>
  <si>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</si>
  <si>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</si>
  <si>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</si>
  <si>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</si>
  <si>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</si>
  <si>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</si>
  <si>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</si>
  <si>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</si>
  <si>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</si>
  <si>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</si>
  <si>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</si>
  <si>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</si>
  <si>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</si>
  <si>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</si>
  <si>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</si>
  <si>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</si>
  <si>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</si>
  <si>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</si>
  <si>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</si>
  <si>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</si>
  <si>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</si>
  <si>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</si>
  <si>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</si>
  <si>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</si>
  <si>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</si>
  <si>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</si>
  <si>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</si>
  <si>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</si>
  <si>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</si>
  <si>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</si>
  <si>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</si>
  <si>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</si>
  <si>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</si>
  <si>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</si>
  <si>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</si>
  <si>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</si>
  <si>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</si>
  <si>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</si>
  <si>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</si>
  <si>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</si>
  <si>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</si>
  <si>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</si>
  <si>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</si>
  <si>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</si>
  <si>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</si>
  <si>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</si>
  <si>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</si>
  <si>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</si>
  <si>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</si>
  <si>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</si>
  <si>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</si>
  <si>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</si>
  <si>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</si>
  <si>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</si>
  <si>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</si>
  <si>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</si>
  <si>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</si>
  <si>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</si>
  <si>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</si>
  <si>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</si>
  <si>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</si>
  <si>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</si>
  <si>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</si>
  <si>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</si>
  <si>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</si>
  <si>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</si>
  <si>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</si>
  <si>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</si>
  <si>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</si>
  <si>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</si>
  <si>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</si>
  <si>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</si>
  <si>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</si>
  <si>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</si>
  <si>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</si>
  <si>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</si>
  <si>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</si>
  <si>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</si>
  <si>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</si>
  <si>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</si>
  <si>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</si>
  <si>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</si>
  <si>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</si>
  <si>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</si>
  <si>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</si>
  <si>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</si>
  <si>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</si>
  <si>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</si>
  <si>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</si>
  <si>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</si>
  <si>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</si>
  <si>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</si>
  <si>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</si>
  <si>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</si>
  <si>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</si>
  <si>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</si>
  <si>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</si>
  <si>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</si>
  <si>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</si>
  <si>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</si>
  <si>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</si>
  <si>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</si>
  <si>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</si>
  <si>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</si>
  <si>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</si>
  <si>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</si>
  <si>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</si>
  <si>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</si>
  <si>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</si>
  <si>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</si>
  <si>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</si>
  <si>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</si>
  <si>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</si>
  <si>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</si>
  <si>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</si>
  <si>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</si>
  <si>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</si>
  <si>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</si>
  <si>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</si>
  <si>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</si>
  <si>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</si>
  <si>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</si>
  <si>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</si>
  <si>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</si>
  <si>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</si>
  <si>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</si>
  <si>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</si>
  <si>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</si>
  <si>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</si>
  <si>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</si>
  <si>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</si>
  <si>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</si>
  <si>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</si>
  <si>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</si>
  <si>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</si>
  <si>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</si>
  <si>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</si>
  <si>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</si>
  <si>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</si>
  <si>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</si>
  <si>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</si>
  <si>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</si>
  <si>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</si>
  <si>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</si>
  <si>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</si>
  <si>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</si>
  <si>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</si>
  <si>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</si>
  <si>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</si>
  <si>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</si>
  <si>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</si>
  <si>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</si>
  <si>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</si>
  <si>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</si>
  <si>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</si>
  <si>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</si>
  <si>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</si>
  <si>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</si>
  <si>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</si>
  <si>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</si>
  <si>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</si>
  <si>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</si>
  <si>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</si>
  <si>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</si>
  <si>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</si>
  <si>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</si>
  <si>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</si>
  <si>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</si>
  <si>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</si>
  <si>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</si>
  <si>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</si>
  <si>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</si>
  <si>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</si>
  <si>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</si>
  <si>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</si>
  <si>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</si>
  <si>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</si>
  <si>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</si>
  <si>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</si>
  <si>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</si>
  <si>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</si>
  <si>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</si>
  <si>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</si>
  <si>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</si>
  <si>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</si>
  <si>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</si>
  <si>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</si>
  <si>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</si>
  <si>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</si>
  <si>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</si>
  <si>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</si>
  <si>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</si>
  <si>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</si>
  <si>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</si>
  <si>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</si>
  <si>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</si>
  <si>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</si>
  <si>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</si>
  <si>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</si>
  <si>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</si>
  <si>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</si>
  <si>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</si>
  <si>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</si>
  <si>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</si>
  <si>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</si>
  <si>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</si>
  <si>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</si>
  <si>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</si>
  <si>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</si>
  <si>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</si>
  <si>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</si>
  <si>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</si>
  <si>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</si>
  <si>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</si>
  <si>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</si>
  <si>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</si>
  <si>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</si>
  <si>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</si>
  <si>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</si>
  <si>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</si>
  <si>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</si>
  <si>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</si>
  <si>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</si>
  <si>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</si>
  <si>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</si>
  <si>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</si>
  <si>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</si>
  <si>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</si>
  <si>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</si>
  <si>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</si>
  <si>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</si>
  <si>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</si>
  <si>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</si>
  <si>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</si>
  <si>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</si>
  <si>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</si>
  <si>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</si>
  <si>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</si>
  <si>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</si>
  <si>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</si>
  <si>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</si>
  <si>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</si>
  <si>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</si>
  <si>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</si>
  <si>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</si>
  <si>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</si>
  <si>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</si>
  <si>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</si>
  <si>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</si>
  <si>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</si>
  <si>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</si>
  <si>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</si>
  <si>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</si>
  <si>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</si>
  <si>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</si>
  <si>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</si>
  <si>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</si>
  <si>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</si>
  <si>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</si>
  <si>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</si>
  <si>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</si>
  <si>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</si>
  <si>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</si>
  <si>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</si>
  <si>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</si>
  <si>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</si>
  <si>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</si>
  <si>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</si>
  <si>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</si>
  <si>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</si>
  <si>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</si>
  <si>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</si>
  <si>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</si>
  <si>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</si>
  <si>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</si>
  <si>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</si>
  <si>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</si>
  <si>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</si>
  <si>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</si>
  <si>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</si>
  <si>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</si>
  <si>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</si>
  <si>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</si>
  <si>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</si>
  <si>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</si>
  <si>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</si>
  <si>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</si>
  <si>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</si>
  <si>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</si>
  <si>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</si>
  <si>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</si>
  <si>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</si>
  <si>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</si>
  <si>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</si>
  <si>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</si>
  <si>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</si>
  <si>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</si>
  <si>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</si>
  <si>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</si>
  <si>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</si>
  <si>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</si>
  <si>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</si>
  <si>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</si>
  <si>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</si>
  <si>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</si>
  <si>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</si>
  <si>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</si>
  <si>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</si>
  <si>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</si>
  <si>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</si>
  <si>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</si>
  <si>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</si>
  <si>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</si>
  <si>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</si>
  <si>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</si>
  <si>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</si>
  <si>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</si>
  <si>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</si>
  <si>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</si>
  <si>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</si>
  <si>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</si>
  <si>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</si>
  <si>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</si>
  <si>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</si>
  <si>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</si>
  <si>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</si>
  <si>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</si>
  <si>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</si>
  <si>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</si>
  <si>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</si>
  <si>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</si>
  <si>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</si>
  <si>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</si>
  <si>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</si>
  <si>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</si>
  <si>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</si>
  <si>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</si>
  <si>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</si>
  <si>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</si>
  <si>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</si>
  <si>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</si>
  <si>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</si>
  <si>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</si>
  <si>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</si>
  <si>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</si>
  <si>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</si>
  <si>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</si>
  <si>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</si>
  <si>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</si>
  <si>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</si>
  <si>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</si>
  <si>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</si>
  <si>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</si>
  <si>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</si>
  <si>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</si>
  <si>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</si>
  <si>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</si>
  <si>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</si>
  <si>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</si>
  <si>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</si>
  <si>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</si>
  <si>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</si>
  <si>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</si>
  <si>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</si>
  <si>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</si>
  <si>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</si>
  <si>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</si>
  <si>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</si>
  <si>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</si>
  <si>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</si>
  <si>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</si>
  <si>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</si>
  <si>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</si>
  <si>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</si>
  <si>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</si>
  <si>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</si>
  <si>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</si>
  <si>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</si>
  <si>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</si>
  <si>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</si>
  <si>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</si>
  <si>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</si>
  <si>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</si>
  <si>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</si>
  <si>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</si>
  <si>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</si>
  <si>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</si>
  <si>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</si>
  <si>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</si>
  <si>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</si>
  <si>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</si>
  <si>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</si>
  <si>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</si>
  <si>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</si>
  <si>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</si>
  <si>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</si>
  <si>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</si>
  <si>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</si>
  <si>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</si>
  <si>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</si>
  <si>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</si>
  <si>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</si>
  <si>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</si>
  <si>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</si>
  <si>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</si>
  <si>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</si>
  <si>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</si>
  <si>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</si>
  <si>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</si>
  <si>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</si>
  <si>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</si>
  <si>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</si>
  <si>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</si>
  <si>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</si>
  <si>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</si>
  <si>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</si>
  <si>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</si>
  <si>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</si>
  <si>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</si>
  <si>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</si>
  <si>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</si>
  <si>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</si>
  <si>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</si>
  <si>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</si>
  <si>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</si>
  <si>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</si>
  <si>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</si>
  <si>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</si>
  <si>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</si>
  <si>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</si>
  <si>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</si>
  <si>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</si>
  <si>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</si>
  <si>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</si>
  <si>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</si>
  <si>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</si>
  <si>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</si>
  <si>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</si>
  <si>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</si>
  <si>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</si>
  <si>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</si>
  <si>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</si>
  <si>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</si>
  <si>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</si>
  <si>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</si>
  <si>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</si>
  <si>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</si>
  <si>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</si>
  <si>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</si>
  <si>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</si>
  <si>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</si>
  <si>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</si>
  <si>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</si>
  <si>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</si>
  <si>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</si>
  <si>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</si>
  <si>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</si>
  <si>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</si>
  <si>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</si>
  <si>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</si>
  <si>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</si>
  <si>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</si>
  <si>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</si>
  <si>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</si>
  <si>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</si>
  <si>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</si>
  <si>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</si>
  <si>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</si>
  <si>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</si>
  <si>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</si>
  <si>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</si>
  <si>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</si>
  <si>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</si>
  <si>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</si>
  <si>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</si>
  <si>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</si>
  <si>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</si>
  <si>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</si>
  <si>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</si>
  <si>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</si>
  <si>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</si>
  <si>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</si>
  <si>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</si>
  <si>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</si>
  <si>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</si>
  <si>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</si>
  <si>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</si>
  <si>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</si>
  <si>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</si>
  <si>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</si>
  <si>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</si>
  <si>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</si>
  <si>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</si>
  <si>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</si>
  <si>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</si>
  <si>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</si>
  <si>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</si>
  <si>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</si>
  <si>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</si>
  <si>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</si>
  <si>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</si>
  <si>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</si>
  <si>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</si>
  <si>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</si>
  <si>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</si>
  <si>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</si>
  <si>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</si>
  <si>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</si>
  <si>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</si>
  <si>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</si>
  <si>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</si>
  <si>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</si>
  <si>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</si>
  <si>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</si>
  <si>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</si>
  <si>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</si>
  <si>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</si>
  <si>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</si>
  <si>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</si>
  <si>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</si>
  <si>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</si>
  <si>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</si>
  <si>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</si>
  <si>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</si>
  <si>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</si>
  <si>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</si>
  <si>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</si>
  <si>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</si>
  <si>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</si>
  <si>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</si>
  <si>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</si>
  <si>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</si>
  <si>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</si>
  <si>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</si>
  <si>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</si>
  <si>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</si>
  <si>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</si>
  <si>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</si>
  <si>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</si>
  <si>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</si>
  <si>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</si>
  <si>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</si>
  <si>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</si>
  <si>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</si>
  <si>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</si>
  <si>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</si>
  <si>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</si>
  <si>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</si>
  <si>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</si>
  <si>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</si>
  <si>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</si>
  <si>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</si>
  <si>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</si>
  <si>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</si>
  <si>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</si>
  <si>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</si>
  <si>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</si>
  <si>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</si>
  <si>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</si>
  <si>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</si>
  <si>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</si>
  <si>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</si>
  <si>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</si>
  <si>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</si>
  <si>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</si>
  <si>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</si>
  <si>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</si>
  <si>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</si>
  <si>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</si>
  <si>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</si>
  <si>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</si>
  <si>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</si>
  <si>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</si>
  <si>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</si>
  <si>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</si>
  <si>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</si>
  <si>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</si>
  <si>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</si>
  <si>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</si>
  <si>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</si>
  <si>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</si>
  <si>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</si>
  <si>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</si>
  <si>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</si>
  <si>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</si>
  <si>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</si>
  <si>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</si>
  <si>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</si>
  <si>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</si>
  <si>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</si>
  <si>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</si>
  <si>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</si>
  <si>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</si>
  <si>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</si>
  <si>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</si>
  <si>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</si>
  <si>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</si>
  <si>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</si>
  <si>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</si>
  <si>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</si>
  <si>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</si>
  <si>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</si>
  <si>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</si>
  <si>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</si>
  <si>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</si>
  <si>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</si>
  <si>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</si>
  <si>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</si>
  <si>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</si>
  <si>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</si>
  <si>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</si>
  <si>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</si>
  <si>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</si>
  <si>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</si>
  <si>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</si>
  <si>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</si>
  <si>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</si>
  <si>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</si>
  <si>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</si>
  <si>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</si>
  <si>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</si>
  <si>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</si>
  <si>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</si>
  <si>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</si>
  <si>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</si>
  <si>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</si>
  <si>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</si>
  <si>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</si>
  <si>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</si>
  <si>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</si>
  <si>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</si>
  <si>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</si>
  <si>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</si>
  <si>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</si>
  <si>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</si>
  <si>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</si>
  <si>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</si>
  <si>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</si>
  <si>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</si>
  <si>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</si>
  <si>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</si>
  <si>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</si>
  <si>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</si>
  <si>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</si>
  <si>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</si>
  <si>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</si>
  <si>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</si>
  <si>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</si>
  <si>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</si>
  <si>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</si>
  <si>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</si>
  <si>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</si>
  <si>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</si>
  <si>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</si>
  <si>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</si>
  <si>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</si>
  <si>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</si>
  <si>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</si>
  <si>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</si>
  <si>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</si>
  <si>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</si>
  <si>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</si>
  <si>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</si>
  <si>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</si>
  <si>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</si>
  <si>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</si>
  <si>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</si>
  <si>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</si>
  <si>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</si>
  <si>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</si>
  <si>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</si>
  <si>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</si>
  <si>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</si>
  <si>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</si>
  <si>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</si>
  <si>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</si>
  <si>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</si>
  <si>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</si>
  <si>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</si>
  <si>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</si>
  <si>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</si>
  <si>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</si>
  <si>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</si>
  <si>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</si>
  <si>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</si>
  <si>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</si>
  <si>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</si>
  <si>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</si>
  <si>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</si>
  <si>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</si>
  <si>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</si>
  <si>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</si>
  <si>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</si>
  <si>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</si>
  <si>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</si>
  <si>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</si>
  <si>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</si>
  <si>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</si>
  <si>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</si>
  <si>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</si>
  <si>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</si>
  <si>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</si>
  <si>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</si>
  <si>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</si>
  <si>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</si>
  <si>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</si>
  <si>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</si>
  <si>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</si>
  <si>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</si>
  <si>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</si>
  <si>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</si>
  <si>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</si>
  <si>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</si>
  <si>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</si>
  <si>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</si>
  <si>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</si>
  <si>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</si>
  <si>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</si>
  <si>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</si>
  <si>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</si>
  <si>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</si>
  <si>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</si>
  <si>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</si>
  <si>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</si>
  <si>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</si>
  <si>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</si>
  <si>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</si>
  <si>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</si>
  <si>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</si>
  <si>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</si>
  <si>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</si>
  <si>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</si>
  <si>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</si>
  <si>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</si>
  <si>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</si>
  <si>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</si>
  <si>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</si>
  <si>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</si>
  <si>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</si>
  <si>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</si>
  <si>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</si>
  <si>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</si>
  <si>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</si>
  <si>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</si>
  <si>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</si>
  <si>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</si>
  <si>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</si>
  <si>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</si>
  <si>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</si>
  <si>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</si>
  <si>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</si>
  <si>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</si>
  <si>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</si>
  <si>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</si>
  <si>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</si>
  <si>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</si>
  <si>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</si>
  <si>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</si>
  <si>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</si>
  <si>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</si>
  <si>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</si>
  <si>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</si>
  <si>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</si>
  <si>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</si>
  <si>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</si>
  <si>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</si>
  <si>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</si>
  <si>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</si>
  <si>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</si>
  <si>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</si>
  <si>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</si>
  <si>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</si>
  <si>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</si>
  <si>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</si>
  <si>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</si>
  <si>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</si>
  <si>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</si>
  <si>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</si>
  <si>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</si>
  <si>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</si>
  <si>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</si>
  <si>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</si>
  <si>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</si>
  <si>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</si>
  <si>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</si>
  <si>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</si>
  <si>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</si>
  <si>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</si>
  <si>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</si>
  <si>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</si>
  <si>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</si>
  <si>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</si>
  <si>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</si>
  <si>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</si>
  <si>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</si>
  <si>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</si>
  <si>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</si>
  <si>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</si>
  <si>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</si>
  <si>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</si>
  <si>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</si>
  <si>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</si>
  <si>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</si>
  <si>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</si>
  <si>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</si>
  <si>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</si>
  <si>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</si>
  <si>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</si>
  <si>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</si>
  <si>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</si>
  <si>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</si>
  <si>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</si>
  <si>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</si>
  <si>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</si>
  <si>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</si>
  <si>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</si>
  <si>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</si>
  <si>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</si>
  <si>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</si>
  <si>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</si>
  <si>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</si>
  <si>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</si>
  <si>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</si>
  <si>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</si>
  <si>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</si>
  <si>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</si>
  <si>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</si>
  <si>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</si>
  <si>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</si>
  <si>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</si>
  <si>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</si>
  <si>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</si>
  <si>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</si>
  <si>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</si>
  <si>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</si>
  <si>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</si>
  <si>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</si>
  <si>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</si>
  <si>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</si>
  <si>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</si>
  <si>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</si>
  <si>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</si>
  <si>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</si>
  <si>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</si>
  <si>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</si>
  <si>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</si>
  <si>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</si>
  <si>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</si>
  <si>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</si>
  <si>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</si>
  <si>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</si>
  <si>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</si>
  <si>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</si>
  <si>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</si>
  <si>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</si>
  <si>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</si>
  <si>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</si>
  <si>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</si>
  <si>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</si>
  <si>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</si>
  <si>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</si>
  <si>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</si>
  <si>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</si>
  <si>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</si>
  <si>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</si>
  <si>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</si>
  <si>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</si>
  <si>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</si>
  <si>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</si>
  <si>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</si>
  <si>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</si>
  <si>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</si>
  <si>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</si>
  <si>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</si>
  <si>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</si>
  <si>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</si>
  <si>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</si>
  <si>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</si>
  <si>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</si>
  <si>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</si>
  <si>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</si>
  <si>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</si>
  <si>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</si>
  <si>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</si>
  <si>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</si>
  <si>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</si>
  <si>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</si>
  <si>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</si>
  <si>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</si>
  <si>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</si>
  <si>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</si>
  <si>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</si>
  <si>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</si>
  <si>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</si>
  <si>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</si>
  <si>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</si>
  <si>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</si>
  <si>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</si>
  <si>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</si>
  <si>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</si>
  <si>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</si>
  <si>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</si>
  <si>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</si>
  <si>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</si>
  <si>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</si>
  <si>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</si>
  <si>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</si>
  <si>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</si>
  <si>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</si>
  <si>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</si>
  <si>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</si>
  <si>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</si>
  <si>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</si>
  <si>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</si>
  <si>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</si>
  <si>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</si>
  <si>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</si>
  <si>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</si>
  <si>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</si>
  <si>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</si>
  <si>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</si>
  <si>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</si>
  <si>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</si>
  <si>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</si>
  <si>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</si>
  <si>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</si>
  <si>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</si>
  <si>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</si>
  <si>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</si>
  <si>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</si>
  <si>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</si>
  <si>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</si>
  <si>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</si>
  <si>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</si>
  <si>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</si>
  <si>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</si>
  <si>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</si>
  <si>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</si>
  <si>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</si>
  <si>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</si>
  <si>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</si>
  <si>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</si>
  <si>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</si>
  <si>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</si>
  <si>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</si>
  <si>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</si>
  <si>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</si>
  <si>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</si>
  <si>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</si>
  <si>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</si>
  <si>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</si>
  <si>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</si>
  <si>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</si>
  <si>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</si>
  <si>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</si>
  <si>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</si>
  <si>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</si>
  <si>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</si>
  <si>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</si>
  <si>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</si>
  <si>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</si>
  <si>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</si>
  <si>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</si>
  <si>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</si>
  <si>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</si>
  <si>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</si>
  <si>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</si>
  <si>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</si>
  <si>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</si>
  <si>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</si>
  <si>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</si>
  <si>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</si>
  <si>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</si>
  <si>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</si>
  <si>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</si>
  <si>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</si>
  <si>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</si>
  <si>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</si>
  <si>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</si>
  <si>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</si>
  <si>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</si>
  <si>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</si>
  <si>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</si>
  <si>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</si>
  <si>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</si>
  <si>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</si>
  <si>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</si>
  <si>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</si>
  <si>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</si>
  <si>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</si>
  <si>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</si>
  <si>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</si>
  <si>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</si>
  <si>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</si>
  <si>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</si>
  <si>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</si>
  <si>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</si>
  <si>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</si>
  <si>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</si>
  <si>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</si>
  <si>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</si>
  <si>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</si>
  <si>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</si>
  <si>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</si>
  <si>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</si>
  <si>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</si>
  <si>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</si>
  <si>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</si>
  <si>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</si>
  <si>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</si>
  <si>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</si>
  <si>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</si>
  <si>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</si>
  <si>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</si>
  <si>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</si>
  <si>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</si>
  <si>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</si>
  <si>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</si>
  <si>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</si>
  <si>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</si>
  <si>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</si>
  <si>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</si>
  <si>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</si>
  <si>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</si>
  <si>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</si>
  <si>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</si>
  <si>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</si>
  <si>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</si>
  <si>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</si>
  <si>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</si>
  <si>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</si>
  <si>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</si>
  <si>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</si>
  <si>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</si>
  <si>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</si>
  <si>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</si>
  <si>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</si>
  <si>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</si>
  <si>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</si>
  <si>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</si>
  <si>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</si>
  <si>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</si>
  <si>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</si>
  <si>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</si>
  <si>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</si>
  <si>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</si>
  <si>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</si>
  <si>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</si>
  <si>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</si>
  <si>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</si>
  <si>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</si>
  <si>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</si>
  <si>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</si>
  <si>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</si>
  <si>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</si>
  <si>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</si>
  <si>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</si>
  <si>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</si>
  <si>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</si>
  <si>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</si>
  <si>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</si>
  <si>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</si>
  <si>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</si>
  <si>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</si>
  <si>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</si>
  <si>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</si>
  <si>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</si>
  <si>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</si>
  <si>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</si>
  <si>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</si>
  <si>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</si>
  <si>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</si>
  <si>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</si>
  <si>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</si>
  <si>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</si>
  <si>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</si>
  <si>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</si>
  <si>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</si>
  <si>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</si>
  <si>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</si>
  <si>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</si>
  <si>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</si>
  <si>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</si>
  <si>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</si>
  <si>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</si>
  <si>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</si>
  <si>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</si>
  <si>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</si>
  <si>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</si>
  <si>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</si>
  <si>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</si>
  <si>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</si>
  <si>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</si>
  <si>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</si>
  <si>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</si>
  <si>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</si>
  <si>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</si>
  <si>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</si>
  <si>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</si>
  <si>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</si>
  <si>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</si>
  <si>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</si>
  <si>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</si>
  <si>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</si>
  <si>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</si>
  <si>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</si>
  <si>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</si>
  <si>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</si>
  <si>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</si>
  <si>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</si>
  <si>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</si>
  <si>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</si>
  <si>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</si>
  <si>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</si>
  <si>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</si>
  <si>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</si>
  <si>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</si>
  <si>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</si>
  <si>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</si>
  <si>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</si>
  <si>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</si>
  <si>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</si>
  <si>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</si>
  <si>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</si>
  <si>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</si>
  <si>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</si>
  <si>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</si>
  <si>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</si>
  <si>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</si>
  <si>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</si>
  <si>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</si>
  <si>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</si>
  <si>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</si>
  <si>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</si>
  <si>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</si>
  <si>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</si>
  <si>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</si>
  <si>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</si>
  <si>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</si>
  <si>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</si>
  <si>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</si>
  <si>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</si>
  <si>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</si>
  <si>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</si>
  <si>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</si>
  <si>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</si>
  <si>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</si>
  <si>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</si>
  <si>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</si>
  <si>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</si>
  <si>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</si>
  <si>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</si>
  <si>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</si>
  <si>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</si>
  <si>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</si>
  <si>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</si>
  <si>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</si>
  <si>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</si>
  <si>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</si>
  <si>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</si>
  <si>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</si>
  <si>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</si>
  <si>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</si>
  <si>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</si>
  <si>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</si>
  <si>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</si>
  <si>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</si>
  <si>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</si>
  <si>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</si>
  <si>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</si>
  <si>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</si>
  <si>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</si>
  <si>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</si>
  <si>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</si>
  <si>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</si>
  <si>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</si>
  <si>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</si>
  <si>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</si>
  <si>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</si>
  <si>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</si>
  <si>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</si>
  <si>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</si>
  <si>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</si>
  <si>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</si>
  <si>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</si>
  <si>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</si>
  <si>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</si>
  <si>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</si>
  <si>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</si>
  <si>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</si>
  <si>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</si>
  <si>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</si>
  <si>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</si>
  <si>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</si>
  <si>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</si>
  <si>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</si>
  <si>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</si>
  <si>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</si>
  <si>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</si>
  <si>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</si>
  <si>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</si>
  <si>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</si>
  <si>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</si>
  <si>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</si>
  <si>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</si>
  <si>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</si>
  <si>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</si>
  <si>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</si>
  <si>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</si>
  <si>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</si>
  <si>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</si>
  <si>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</si>
  <si>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</si>
  <si>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</si>
  <si>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</si>
  <si>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</si>
  <si>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</si>
  <si>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</si>
  <si>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</si>
  <si>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</si>
  <si>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</si>
  <si>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</si>
  <si>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</si>
  <si>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</si>
  <si>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</si>
  <si>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</si>
  <si>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</si>
  <si>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</si>
  <si>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</si>
  <si>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</si>
  <si>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</si>
  <si>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</si>
  <si>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</si>
  <si>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</si>
  <si>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</si>
  <si>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</si>
  <si>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</si>
  <si>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</si>
  <si>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</si>
  <si>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</si>
  <si>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</si>
  <si>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</si>
  <si>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</si>
  <si>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</si>
  <si>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</si>
  <si>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</si>
  <si>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</si>
  <si>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</si>
  <si>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</si>
  <si>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</si>
  <si>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</si>
  <si>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</si>
  <si>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</si>
  <si>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</si>
  <si>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</si>
  <si>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</si>
  <si>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</si>
  <si>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</si>
  <si>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</si>
  <si>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</si>
  <si>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</si>
  <si>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</si>
  <si>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</si>
  <si>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</si>
  <si>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</si>
  <si>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</si>
  <si>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</si>
  <si>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</si>
  <si>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</si>
  <si>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</si>
  <si>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</si>
  <si>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</si>
  <si>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</si>
  <si>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</si>
  <si>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</si>
  <si>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</si>
  <si>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</si>
  <si>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</si>
  <si>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</si>
  <si>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</si>
  <si>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</si>
  <si>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</si>
  <si>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</si>
  <si>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</si>
  <si>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</si>
  <si>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</si>
  <si>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</si>
  <si>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</si>
  <si>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</si>
  <si>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</si>
  <si>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</si>
  <si>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</si>
  <si>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</si>
  <si>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</si>
  <si>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</si>
  <si>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</si>
  <si>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</si>
  <si>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</si>
  <si>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</si>
  <si>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</si>
  <si>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</si>
  <si>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</si>
  <si>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</si>
  <si>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</si>
  <si>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</si>
  <si>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</si>
  <si>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</si>
  <si>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</si>
  <si>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</si>
  <si>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</si>
  <si>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</si>
  <si>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</si>
  <si>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</si>
  <si>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</si>
  <si>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</si>
  <si>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</si>
  <si>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</si>
  <si>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</si>
  <si>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</si>
  <si>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</si>
  <si>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</si>
  <si>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</si>
  <si>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</si>
  <si>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</si>
  <si>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</si>
  <si>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</si>
  <si>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</si>
  <si>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</si>
  <si>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</si>
  <si>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</si>
  <si>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</si>
  <si>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</si>
  <si>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</si>
  <si>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</si>
  <si>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</si>
  <si>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</si>
  <si>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</si>
  <si>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</si>
  <si>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</si>
  <si>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</si>
  <si>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</si>
  <si>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</si>
  <si>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</si>
  <si>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</si>
  <si>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</si>
  <si>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</si>
  <si>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</si>
  <si>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</si>
  <si>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</si>
  <si>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</si>
  <si>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</si>
  <si>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</si>
  <si>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</si>
  <si>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</si>
  <si>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</si>
  <si>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</si>
  <si>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</si>
  <si>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</si>
  <si>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</si>
  <si>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</si>
  <si>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</si>
  <si>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</si>
  <si>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</si>
  <si>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</si>
  <si>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</si>
  <si>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</si>
  <si>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</si>
  <si>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</si>
  <si>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</si>
  <si>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</si>
  <si>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</si>
  <si>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</si>
  <si>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</si>
  <si>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</si>
  <si>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</si>
  <si>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</si>
  <si>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</si>
  <si>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</si>
  <si>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</si>
  <si>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</si>
  <si>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</si>
  <si>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</si>
  <si>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</si>
  <si>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</si>
  <si>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</si>
  <si>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</si>
  <si>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</si>
  <si>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</si>
  <si>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</si>
  <si>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</si>
  <si>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</si>
  <si>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</si>
  <si>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</si>
  <si>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</si>
  <si>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</si>
  <si>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</si>
  <si>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</si>
  <si>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</si>
  <si>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</si>
  <si>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</si>
  <si>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</si>
  <si>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</si>
  <si>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</si>
  <si>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</si>
  <si>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</si>
  <si>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</si>
  <si>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</si>
  <si>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</si>
  <si>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</si>
  <si>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</si>
  <si>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</si>
  <si>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</si>
  <si>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</si>
  <si>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</si>
  <si>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</si>
  <si>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</si>
  <si>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</si>
  <si>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</si>
  <si>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</si>
  <si>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</si>
  <si>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</si>
  <si>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</si>
  <si>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</si>
  <si>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</si>
  <si>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</si>
  <si>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</si>
  <si>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</si>
  <si>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</si>
  <si>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</si>
  <si>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</si>
  <si>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</si>
  <si>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</si>
  <si>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</si>
  <si>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</si>
  <si>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</si>
  <si>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</si>
  <si>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</si>
  <si>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</si>
  <si>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</si>
  <si>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</si>
  <si>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</si>
  <si>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</si>
  <si>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</si>
  <si>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</si>
  <si>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</si>
  <si>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</si>
  <si>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</si>
  <si>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</si>
  <si>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</si>
  <si>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</si>
  <si>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</si>
  <si>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</si>
  <si>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</si>
  <si>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</si>
  <si>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</si>
  <si>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</si>
  <si>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</si>
  <si>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</si>
  <si>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</si>
  <si>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</si>
  <si>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</si>
  <si>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</si>
  <si>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</si>
  <si>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</si>
  <si>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</si>
  <si>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</si>
  <si>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</si>
  <si>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</si>
  <si>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</si>
  <si>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</si>
  <si>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</si>
  <si>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</si>
  <si>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</si>
  <si>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</si>
  <si>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</si>
  <si>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</si>
  <si>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</si>
  <si>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</si>
  <si>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</si>
  <si>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</si>
  <si>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</si>
  <si>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</si>
  <si>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</si>
  <si>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</si>
  <si>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</si>
  <si>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</si>
  <si>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</si>
  <si>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</si>
  <si>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</si>
  <si>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</si>
  <si>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</si>
  <si>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</si>
  <si>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</si>
  <si>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</si>
  <si>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</si>
  <si>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</si>
  <si>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</si>
  <si>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</si>
  <si>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</si>
  <si>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</si>
  <si>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</si>
  <si>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</si>
  <si>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</si>
  <si>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</si>
  <si>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</si>
  <si>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</si>
  <si>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</si>
  <si>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</si>
  <si>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</si>
  <si>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</si>
  <si>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</si>
  <si>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</si>
  <si>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</si>
  <si>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</si>
  <si>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</si>
  <si>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</si>
  <si>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</si>
  <si>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</si>
  <si>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</si>
  <si>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</si>
  <si>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</si>
  <si>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</si>
  <si>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</si>
  <si>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</si>
  <si>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</si>
  <si>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</si>
  <si>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</si>
  <si>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</si>
  <si>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</si>
  <si>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</si>
  <si>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</si>
  <si>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</si>
  <si>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</si>
  <si>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</si>
  <si>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</si>
  <si>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</si>
  <si>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</si>
  <si>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</si>
  <si>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</si>
  <si>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</si>
  <si>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</si>
  <si>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</si>
  <si>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</si>
  <si>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</si>
  <si>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</si>
  <si>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</si>
  <si>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</si>
  <si>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</si>
  <si>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</si>
  <si>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</si>
  <si>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</si>
  <si>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</si>
  <si>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</si>
  <si>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</si>
  <si>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</si>
  <si>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</si>
  <si>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</si>
  <si>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</si>
  <si>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</si>
  <si>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</si>
  <si>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</si>
  <si>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</si>
  <si>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</si>
  <si>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</si>
  <si>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</si>
  <si>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</si>
  <si>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</si>
  <si>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</si>
  <si>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</si>
  <si>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</si>
  <si>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</si>
  <si>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</si>
  <si>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</si>
  <si>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</si>
  <si>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</si>
  <si>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</si>
  <si>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</si>
  <si>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</si>
  <si>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</si>
  <si>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</si>
  <si>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</si>
  <si>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</si>
  <si>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</si>
  <si>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</si>
  <si>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</si>
  <si>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</si>
  <si>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</si>
  <si>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</si>
  <si>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</si>
  <si>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</si>
  <si>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</si>
  <si>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</si>
  <si>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</si>
  <si>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</si>
  <si>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</si>
  <si>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</si>
  <si>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</si>
  <si>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</si>
  <si>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</si>
  <si>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</si>
  <si>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</si>
  <si>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</si>
  <si>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</si>
  <si>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</si>
  <si>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</si>
  <si>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</si>
  <si>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</si>
  <si>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</si>
  <si>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</si>
  <si>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</si>
  <si>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</si>
  <si>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</si>
  <si>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</si>
  <si>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</si>
  <si>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</si>
  <si>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</si>
  <si>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</si>
  <si>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</si>
  <si>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</si>
  <si>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</si>
  <si>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</si>
  <si>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</si>
  <si>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</si>
  <si>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</si>
  <si>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</si>
  <si>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</si>
  <si>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</si>
  <si>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</si>
  <si>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</si>
  <si>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</si>
  <si>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</si>
  <si>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</si>
  <si>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</si>
  <si>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</si>
  <si>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</si>
  <si>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</si>
  <si>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</si>
  <si>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</si>
  <si>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</si>
  <si>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</si>
  <si>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</si>
  <si>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</si>
  <si>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</si>
  <si>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</si>
  <si>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</si>
  <si>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</si>
  <si>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</si>
  <si>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</si>
  <si>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</si>
  <si>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</si>
  <si>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</si>
  <si>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</si>
  <si>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</si>
  <si>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</si>
  <si>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</si>
  <si>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</si>
  <si>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</si>
  <si>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</si>
  <si>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</si>
  <si>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</si>
  <si>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</si>
  <si>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</si>
  <si>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</si>
  <si>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</si>
  <si>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</si>
  <si>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</si>
  <si>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</si>
  <si>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</si>
  <si>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</si>
  <si>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</si>
  <si>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</si>
  <si>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</si>
  <si>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</si>
  <si>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</si>
  <si>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</si>
  <si>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</si>
  <si>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</si>
  <si>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</si>
  <si>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</si>
  <si>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</si>
  <si>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</si>
  <si>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</si>
  <si>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</si>
  <si>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</si>
  <si>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</si>
  <si>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</si>
  <si>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</si>
  <si>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</si>
  <si>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</si>
  <si>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</si>
  <si>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</si>
  <si>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</si>
  <si>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</si>
  <si>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</si>
  <si>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</si>
  <si>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</si>
  <si>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</si>
  <si>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</si>
  <si>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</si>
  <si>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</si>
  <si>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</si>
  <si>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</si>
  <si>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</si>
  <si>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</si>
  <si>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</si>
  <si>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</si>
  <si>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</si>
  <si>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</si>
  <si>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</si>
  <si>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</si>
  <si>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</si>
  <si>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</si>
  <si>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</si>
  <si>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</si>
  <si>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</si>
  <si>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</si>
  <si>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</si>
  <si>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</si>
  <si>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</si>
  <si>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</si>
  <si>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</si>
  <si>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</si>
  <si>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</si>
  <si>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</si>
  <si>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</si>
  <si>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</si>
  <si>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</si>
  <si>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</si>
  <si>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</si>
  <si>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</si>
  <si>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</si>
  <si>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</si>
  <si>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</si>
  <si>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</si>
  <si>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</si>
  <si>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</si>
  <si>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</si>
  <si>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</si>
  <si>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</si>
  <si>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</si>
  <si>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</si>
  <si>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</si>
  <si>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</si>
  <si>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</si>
  <si>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</si>
  <si>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</si>
  <si>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</si>
  <si>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</si>
  <si>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</si>
  <si>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</si>
  <si>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</si>
  <si>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</si>
  <si>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</si>
  <si>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</si>
  <si>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</si>
  <si>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</si>
  <si>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</si>
  <si>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</si>
  <si>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</si>
  <si>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</si>
  <si>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</si>
  <si>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</si>
  <si>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</si>
  <si>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</si>
  <si>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</si>
  <si>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</si>
  <si>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</si>
  <si>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</si>
  <si>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</si>
  <si>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</si>
  <si>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</si>
  <si>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</si>
  <si>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</si>
  <si>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</si>
  <si>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</si>
  <si>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</si>
  <si>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</si>
  <si>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</si>
  <si>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</si>
  <si>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</si>
  <si>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</si>
  <si>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</si>
  <si>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</si>
  <si>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</si>
  <si>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</si>
  <si>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</si>
  <si>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</si>
  <si>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</si>
  <si>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</si>
  <si>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</si>
  <si>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</si>
  <si>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</si>
  <si>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</si>
  <si>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</si>
  <si>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</si>
  <si>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</si>
  <si>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</si>
  <si>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</si>
  <si>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</si>
  <si>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</si>
  <si>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</si>
  <si>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</si>
  <si>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</si>
  <si>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</si>
  <si>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</si>
  <si>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</si>
  <si>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</si>
  <si>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</si>
  <si>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</si>
  <si>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</si>
  <si>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</si>
  <si>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</si>
  <si>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</si>
  <si>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</si>
  <si>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</si>
  <si>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</si>
  <si>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</si>
  <si>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</si>
  <si>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</si>
  <si>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</si>
  <si>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</si>
  <si>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</si>
  <si>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</si>
  <si>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</si>
  <si>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</si>
  <si>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</si>
  <si>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</si>
  <si>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</si>
  <si>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</si>
  <si>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</si>
  <si>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</si>
  <si>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</si>
  <si>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</si>
  <si>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</si>
  <si>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</si>
  <si>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</si>
  <si>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</si>
  <si>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</si>
  <si>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</si>
  <si>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</si>
  <si>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</si>
  <si>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</si>
  <si>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</si>
  <si>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</si>
  <si>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</si>
  <si>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</si>
  <si>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</si>
  <si>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</si>
  <si>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</si>
  <si>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</si>
  <si>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</si>
  <si>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</si>
  <si>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</si>
  <si>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</si>
  <si>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</si>
  <si>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</si>
  <si>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</si>
  <si>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</si>
  <si>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</si>
  <si>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</si>
  <si>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</si>
  <si>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</si>
  <si>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</si>
  <si>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</si>
  <si>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</si>
  <si>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</si>
  <si>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</si>
  <si>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</si>
  <si>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</si>
  <si>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</si>
  <si>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</si>
  <si>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</si>
  <si>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</si>
  <si>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</si>
  <si>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</si>
  <si>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</si>
  <si>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</si>
  <si>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</si>
  <si>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</si>
  <si>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</si>
  <si>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</si>
  <si>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</si>
  <si>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</si>
  <si>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</si>
  <si>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</si>
  <si>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</si>
  <si>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</si>
  <si>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</si>
  <si>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</si>
  <si>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</si>
  <si>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</si>
  <si>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</si>
  <si>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</si>
  <si>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</si>
  <si>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</si>
  <si>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</si>
  <si>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</si>
  <si>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</si>
  <si>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</si>
  <si>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</si>
  <si>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</si>
  <si>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</si>
  <si>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</si>
  <si>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</si>
  <si>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</si>
  <si>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</si>
  <si>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</si>
  <si>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</si>
  <si>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</si>
  <si>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</si>
  <si>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</si>
  <si>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</si>
  <si>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</si>
  <si>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</si>
  <si>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</si>
  <si>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</si>
  <si>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</si>
  <si>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</si>
  <si>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</si>
  <si>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</si>
  <si>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</si>
  <si>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</si>
  <si>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</si>
  <si>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</si>
  <si>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</si>
  <si>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</si>
  <si>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</si>
  <si>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</si>
  <si>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</si>
  <si>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</si>
  <si>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</si>
  <si>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</si>
  <si>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</si>
  <si>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</si>
  <si>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</si>
  <si>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</si>
  <si>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</si>
  <si>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</si>
  <si>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</si>
  <si>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</si>
  <si>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</si>
  <si>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</si>
  <si>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</si>
  <si>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</si>
  <si>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</si>
  <si>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</si>
  <si>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</si>
  <si>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</si>
  <si>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</si>
  <si>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</si>
  <si>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</si>
  <si>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</si>
  <si>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</si>
  <si>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</si>
  <si>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</si>
  <si>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</si>
  <si>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</si>
  <si>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</si>
  <si>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</si>
  <si>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</si>
  <si>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</si>
  <si>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</si>
  <si>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</si>
  <si>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</si>
  <si>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</si>
  <si>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</si>
  <si>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</si>
  <si>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</si>
  <si>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</si>
  <si>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</si>
  <si>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</si>
  <si>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</si>
  <si>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</si>
  <si>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</si>
  <si>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</si>
  <si>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</si>
  <si>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</si>
  <si>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</si>
  <si>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</si>
  <si>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</si>
  <si>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</si>
  <si>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</si>
  <si>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</si>
  <si>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</si>
  <si>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</si>
  <si>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</si>
  <si>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</si>
  <si>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</si>
  <si>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</si>
  <si>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</si>
  <si>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</si>
  <si>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</si>
  <si>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</si>
  <si>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</si>
  <si>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</si>
  <si>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</si>
  <si>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</si>
  <si>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</si>
  <si>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</si>
  <si>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</si>
  <si>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</si>
  <si>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</si>
  <si>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</si>
  <si>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</si>
  <si>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</si>
  <si>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</si>
  <si>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</si>
  <si>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</si>
  <si>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</si>
  <si>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</si>
  <si>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</si>
  <si>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</si>
  <si>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</si>
  <si>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</si>
  <si>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</si>
  <si>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</si>
  <si>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</si>
  <si>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</si>
  <si>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</si>
  <si>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</si>
  <si>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</si>
  <si>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</si>
  <si>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</si>
  <si>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</si>
  <si>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</si>
  <si>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</si>
  <si>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</si>
  <si>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</si>
  <si>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</si>
  <si>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</si>
  <si>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</si>
  <si>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</si>
  <si>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</si>
  <si>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</si>
  <si>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</si>
  <si>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</si>
  <si>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</si>
  <si>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</si>
  <si>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</si>
  <si>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</si>
  <si>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</si>
  <si>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</si>
  <si>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</si>
  <si>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</si>
  <si>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</si>
  <si>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</si>
  <si>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</si>
  <si>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</si>
  <si>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</si>
  <si>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</si>
  <si>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</si>
  <si>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</si>
  <si>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</si>
  <si>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</si>
  <si>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</si>
  <si>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</si>
  <si>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</si>
  <si>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</si>
  <si>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</si>
  <si>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</si>
  <si>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</si>
  <si>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</si>
  <si>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</si>
  <si>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</si>
  <si>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</si>
  <si>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</si>
  <si>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</si>
  <si>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</si>
  <si>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</si>
  <si>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</si>
  <si>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</si>
  <si>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</si>
  <si>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</si>
  <si>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</si>
  <si>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</si>
  <si>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</si>
  <si>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</si>
  <si>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</si>
  <si>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</si>
  <si>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</si>
  <si>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</si>
  <si>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</si>
  <si>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</si>
  <si>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</si>
  <si>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</si>
  <si>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</si>
  <si>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</si>
  <si>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</si>
  <si>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</si>
  <si>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</si>
  <si>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</si>
  <si>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</si>
  <si>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</si>
  <si>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</si>
  <si>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</si>
  <si>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</si>
  <si>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</si>
  <si>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</si>
  <si>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</si>
  <si>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</si>
  <si>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</si>
  <si>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</si>
  <si>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</si>
  <si>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</si>
  <si>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</si>
  <si>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</si>
  <si>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</si>
  <si>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</si>
  <si>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</si>
  <si>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</si>
  <si>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</si>
  <si>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</si>
  <si>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</si>
  <si>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</si>
  <si>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</si>
  <si>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</si>
  <si>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</si>
  <si>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</si>
  <si>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</si>
  <si>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</si>
  <si>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</si>
  <si>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</si>
  <si>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</si>
  <si>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</si>
  <si>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</si>
  <si>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</si>
  <si>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</si>
  <si>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</si>
  <si>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</si>
  <si>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</si>
  <si>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</si>
  <si>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</si>
  <si>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</si>
  <si>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</si>
  <si>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</si>
  <si>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</si>
  <si>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</si>
  <si>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</si>
  <si>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</si>
  <si>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</si>
  <si>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</si>
  <si>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</si>
  <si>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</si>
  <si>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</si>
  <si>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</si>
  <si>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</si>
  <si>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</si>
  <si>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</si>
  <si>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</si>
  <si>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</si>
  <si>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</si>
  <si>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</si>
  <si>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</si>
  <si>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</si>
  <si>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</si>
  <si>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</si>
  <si>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</si>
  <si>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</si>
  <si>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</si>
  <si>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</si>
  <si>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</si>
  <si>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</si>
  <si>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</si>
  <si>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</si>
  <si>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</si>
  <si>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</si>
  <si>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</si>
  <si>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</si>
  <si>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</si>
  <si>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</si>
  <si>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</si>
  <si>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</si>
  <si>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</si>
  <si>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</si>
  <si>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</si>
  <si>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</si>
  <si>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</si>
  <si>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</si>
  <si>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</si>
  <si>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</si>
  <si>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</si>
  <si>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</si>
  <si>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</si>
  <si>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</si>
  <si>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</si>
  <si>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</si>
  <si>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</si>
  <si>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</si>
  <si>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</si>
  <si>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</si>
  <si>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</si>
  <si>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</si>
  <si>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</si>
  <si>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</si>
  <si>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</si>
  <si>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</si>
  <si>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</si>
  <si>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</si>
  <si>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</si>
  <si>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</si>
  <si>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</si>
  <si>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</si>
  <si>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</si>
  <si>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</si>
  <si>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</si>
  <si>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</si>
  <si>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</si>
  <si>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</si>
  <si>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</si>
  <si>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</si>
  <si>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</si>
  <si>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</si>
  <si>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</si>
  <si>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</si>
  <si>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</si>
  <si>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</si>
  <si>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</si>
  <si>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</si>
  <si>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</si>
  <si>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</si>
  <si>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</si>
  <si>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</si>
  <si>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</si>
  <si>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</si>
  <si>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</si>
  <si>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</si>
  <si>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</si>
  <si>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</si>
  <si>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</si>
  <si>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</si>
  <si>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</si>
  <si>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</si>
  <si>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</si>
  <si>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</si>
  <si>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</si>
  <si>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</si>
  <si>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</si>
  <si>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</si>
  <si>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</si>
  <si>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</si>
  <si>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</si>
  <si>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</si>
  <si>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</si>
  <si>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</si>
  <si>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</si>
  <si>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</si>
  <si>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</si>
  <si>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</si>
  <si>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</si>
  <si>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</si>
  <si>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</si>
  <si>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</si>
  <si>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</si>
  <si>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</si>
  <si>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</si>
  <si>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</si>
  <si>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</si>
  <si>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</si>
  <si>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</si>
  <si>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</si>
  <si>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</si>
  <si>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</si>
  <si>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</si>
  <si>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</si>
  <si>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</si>
  <si>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</si>
  <si>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</si>
  <si>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</si>
  <si>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</si>
  <si>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</si>
  <si>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</si>
  <si>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</si>
  <si>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</si>
  <si>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</si>
  <si>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</si>
  <si>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</si>
  <si>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</si>
  <si>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</si>
  <si>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</si>
  <si>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</si>
  <si>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</si>
  <si>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</si>
  <si>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</si>
  <si>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</si>
  <si>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</si>
  <si>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</si>
  <si>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</si>
  <si>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</si>
  <si>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</si>
  <si>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</si>
  <si>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</si>
  <si>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</si>
  <si>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</si>
  <si>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</si>
  <si>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</si>
  <si>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</si>
  <si>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</si>
  <si>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</si>
  <si>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</si>
  <si>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</si>
  <si>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</si>
  <si>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</si>
  <si>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</si>
  <si>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</si>
  <si>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</si>
  <si>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</si>
  <si>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</si>
  <si>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</si>
  <si>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</si>
  <si>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</si>
  <si>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</si>
  <si>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</si>
  <si>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</si>
  <si>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</si>
  <si>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</si>
  <si>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</si>
  <si>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</si>
  <si>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</si>
  <si>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</si>
  <si>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</si>
  <si>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</si>
  <si>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</si>
  <si>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</si>
  <si>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</si>
  <si>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</si>
  <si>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</si>
  <si>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</si>
  <si>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</si>
  <si>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</si>
  <si>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</si>
  <si>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</si>
  <si>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</si>
  <si>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</si>
  <si>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</si>
  <si>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</si>
  <si>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</si>
  <si>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</si>
  <si>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</si>
  <si>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</si>
  <si>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</si>
  <si>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</si>
  <si>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</si>
  <si>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</si>
  <si>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</si>
  <si>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</si>
  <si>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</si>
  <si>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</si>
  <si>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</si>
  <si>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</si>
  <si>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</si>
  <si>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</si>
  <si>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</si>
  <si>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</si>
  <si>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</si>
  <si>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</si>
  <si>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</si>
  <si>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</si>
  <si>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</si>
  <si>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</si>
  <si>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</si>
  <si>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</si>
  <si>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</si>
  <si>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</si>
  <si>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</si>
  <si>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</si>
  <si>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</si>
  <si>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</si>
  <si>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</si>
  <si>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</si>
  <si>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</si>
  <si>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</si>
  <si>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</si>
  <si>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</si>
  <si>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</si>
  <si>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</si>
  <si>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</si>
  <si>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</si>
  <si>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</si>
  <si>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</si>
  <si>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</si>
  <si>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</si>
  <si>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</si>
  <si>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</si>
  <si>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</si>
  <si>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</si>
  <si>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</si>
  <si>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</si>
  <si>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</si>
  <si>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</si>
  <si>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</si>
  <si>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</si>
  <si>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</si>
  <si>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</si>
  <si>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</si>
  <si>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</si>
  <si>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</si>
  <si>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</si>
  <si>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</si>
  <si>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</si>
  <si>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</si>
  <si>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</si>
  <si>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</si>
  <si>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</si>
  <si>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</si>
  <si>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</si>
  <si>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</si>
  <si>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</si>
  <si>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</si>
  <si>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</si>
  <si>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</si>
  <si>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</si>
  <si>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</si>
  <si>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</si>
  <si>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</si>
  <si>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</si>
  <si>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</si>
  <si>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</si>
  <si>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</si>
  <si>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</si>
  <si>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</si>
  <si>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</si>
  <si>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</si>
  <si>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</si>
  <si>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</si>
  <si>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</si>
  <si>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</si>
  <si>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</si>
  <si>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</si>
  <si>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</si>
  <si>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</si>
  <si>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</si>
  <si>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</si>
  <si>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</si>
  <si>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</si>
  <si>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</si>
  <si>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</si>
  <si>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</si>
  <si>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</si>
  <si>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</si>
  <si>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</si>
  <si>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</si>
  <si>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</si>
  <si>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</si>
  <si>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</si>
  <si>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</si>
  <si>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</si>
  <si>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</si>
  <si>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</si>
  <si>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</si>
  <si>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</si>
  <si>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</si>
  <si>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</si>
  <si>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</si>
  <si>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</si>
  <si>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</si>
  <si>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</si>
  <si>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</si>
  <si>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</si>
  <si>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</si>
  <si>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</si>
  <si>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</si>
  <si>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</si>
  <si>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</si>
  <si>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</si>
  <si>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</si>
  <si>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</si>
  <si>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</si>
  <si>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</si>
  <si>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</si>
  <si>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</si>
  <si>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</si>
  <si>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</si>
  <si>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</si>
  <si>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</si>
  <si>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</si>
  <si>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</si>
  <si>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</si>
  <si>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</si>
  <si>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</si>
  <si>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</si>
  <si>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</si>
  <si>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</si>
  <si>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</si>
  <si>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</si>
  <si>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</si>
  <si>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</si>
  <si>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</si>
  <si>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</si>
  <si>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</si>
  <si>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</si>
  <si>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</si>
  <si>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</si>
  <si>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</si>
  <si>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</si>
  <si>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</si>
  <si>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</si>
  <si>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</si>
  <si>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</si>
  <si>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</si>
  <si>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</si>
  <si>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</si>
  <si>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</si>
  <si>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</si>
  <si>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</si>
  <si>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</si>
  <si>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</si>
  <si>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</si>
  <si>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</si>
  <si>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</si>
  <si>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</si>
  <si>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</si>
  <si>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</si>
  <si>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</si>
  <si>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</si>
  <si>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</si>
  <si>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</si>
  <si>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</si>
  <si>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</si>
  <si>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</si>
  <si>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</si>
  <si>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</si>
  <si>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</si>
  <si>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</si>
  <si>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</si>
  <si>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</si>
  <si>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</si>
  <si>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</si>
  <si>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</si>
  <si>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</si>
  <si>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</si>
  <si>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</si>
  <si>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</si>
  <si>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</si>
  <si>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</si>
  <si>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</si>
  <si>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</si>
  <si>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</si>
  <si>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</si>
  <si>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</si>
  <si>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</si>
  <si>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</si>
  <si>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</si>
  <si>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</si>
  <si>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</si>
  <si>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</si>
  <si>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</si>
  <si>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</si>
  <si>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</si>
  <si>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</si>
  <si>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</si>
  <si>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</si>
  <si>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</si>
  <si>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</si>
  <si>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</si>
  <si>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</si>
  <si>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</si>
  <si>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</si>
  <si>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</si>
  <si>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</si>
  <si>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</si>
  <si>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</si>
  <si>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</si>
  <si>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</si>
  <si>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</si>
  <si>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</si>
  <si>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</si>
  <si>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</si>
  <si>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</si>
  <si>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</si>
  <si>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</si>
  <si>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</si>
  <si>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</si>
  <si>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</si>
  <si>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</si>
  <si>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</si>
  <si>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</si>
  <si>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</si>
  <si>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</si>
  <si>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</si>
  <si>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</si>
  <si>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</si>
  <si>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</si>
  <si>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</si>
  <si>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</si>
  <si>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</si>
  <si>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</si>
  <si>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</si>
  <si>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</si>
  <si>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</si>
  <si>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</si>
  <si>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</si>
  <si>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</si>
  <si>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</si>
  <si>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</si>
  <si>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</si>
  <si>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</si>
  <si>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</si>
  <si>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</si>
  <si>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</si>
  <si>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</si>
  <si>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</si>
  <si>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</si>
  <si>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</si>
  <si>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</si>
  <si>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</si>
  <si>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</si>
  <si>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</si>
  <si>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</si>
  <si>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</si>
  <si>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</si>
  <si>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</si>
  <si>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</si>
  <si>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</si>
  <si>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</si>
  <si>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</si>
  <si>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</si>
  <si>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</si>
  <si>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</si>
  <si>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</si>
  <si>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</si>
  <si>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</si>
  <si>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</si>
  <si>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</si>
  <si>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</si>
  <si>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</si>
  <si>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</si>
  <si>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</si>
  <si>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</si>
  <si>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</si>
  <si>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</si>
  <si>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</si>
  <si>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</si>
  <si>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</si>
  <si>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</si>
  <si>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</si>
  <si>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</si>
  <si>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</si>
  <si>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</si>
  <si>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</si>
  <si>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</si>
  <si>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</si>
  <si>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</si>
  <si>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</si>
  <si>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</si>
  <si>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</si>
  <si>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</si>
  <si>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</si>
  <si>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</si>
  <si>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</si>
  <si>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</si>
  <si>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</si>
  <si>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</si>
  <si>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</si>
  <si>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</si>
  <si>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</si>
  <si>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</si>
  <si>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</si>
  <si>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</si>
  <si>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</si>
  <si>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</si>
  <si>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</si>
  <si>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</si>
  <si>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</si>
  <si>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</si>
  <si>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</si>
  <si>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</si>
  <si>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</si>
  <si>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</si>
  <si>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</si>
  <si>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</si>
  <si>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</si>
  <si>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</si>
  <si>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</si>
  <si>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</si>
  <si>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</si>
  <si>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</si>
  <si>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</si>
  <si>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</si>
  <si>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</si>
  <si>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</si>
  <si>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</si>
  <si>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</si>
  <si>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</si>
  <si>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</si>
  <si>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</si>
  <si>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</si>
  <si>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</si>
  <si>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</si>
  <si>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</si>
  <si>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</si>
  <si>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</si>
  <si>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</si>
  <si>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</si>
  <si>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</si>
  <si>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</si>
  <si>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</si>
  <si>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</si>
  <si>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</si>
  <si>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</si>
  <si>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</si>
  <si>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</si>
  <si>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</si>
  <si>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</si>
  <si>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</si>
  <si>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</si>
  <si>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</si>
  <si>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</si>
  <si>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</si>
  <si>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</si>
  <si>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</si>
  <si>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</si>
  <si>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</si>
  <si>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</si>
  <si>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</si>
  <si>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</si>
  <si>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</si>
  <si>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</si>
  <si>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</si>
  <si>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</si>
  <si>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</si>
  <si>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</si>
  <si>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</si>
  <si>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</si>
  <si>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</si>
  <si>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</si>
  <si>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</si>
  <si>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</si>
  <si>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</si>
  <si>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</si>
  <si>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</si>
  <si>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</si>
  <si>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</si>
  <si>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</si>
  <si>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</si>
  <si>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</si>
  <si>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</si>
  <si>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</si>
  <si>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</si>
  <si>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</si>
  <si>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</si>
  <si>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</si>
  <si>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</si>
  <si>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</si>
  <si>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</si>
  <si>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</si>
  <si>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</si>
  <si>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</si>
  <si>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</si>
  <si>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</si>
  <si>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</si>
  <si>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</si>
  <si>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</si>
  <si>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</si>
  <si>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</si>
  <si>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</si>
  <si>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</si>
  <si>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</si>
  <si>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</si>
  <si>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</si>
  <si>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</si>
  <si>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</si>
  <si>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</si>
  <si>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</si>
  <si>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</si>
  <si>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</si>
  <si>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</si>
  <si>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</si>
  <si>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</si>
  <si>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</si>
  <si>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</si>
  <si>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</si>
  <si>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</si>
  <si>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</si>
  <si>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</si>
  <si>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</si>
  <si>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</si>
  <si>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</si>
  <si>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</si>
  <si>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</si>
  <si>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</si>
  <si>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</si>
  <si>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</si>
  <si>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</si>
  <si>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</si>
  <si>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</si>
  <si>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</si>
  <si>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</si>
  <si>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</si>
  <si>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</si>
  <si>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</si>
  <si>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</si>
  <si>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</si>
  <si>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</si>
  <si>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</si>
  <si>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</si>
  <si>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</si>
  <si>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</si>
  <si>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</si>
  <si>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</si>
  <si>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</si>
  <si>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</si>
  <si>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</si>
  <si>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</si>
  <si>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</si>
  <si>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</si>
  <si>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</si>
  <si>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</si>
  <si>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</si>
  <si>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</si>
  <si>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</si>
  <si>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</si>
  <si>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</si>
  <si>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</si>
  <si>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</si>
  <si>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</si>
  <si>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</si>
  <si>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</si>
  <si>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</si>
  <si>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</si>
  <si>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</si>
  <si>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</si>
  <si>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</si>
  <si>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</si>
  <si>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</si>
  <si>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</si>
  <si>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</si>
  <si>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</si>
  <si>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</si>
  <si>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</si>
  <si>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</si>
  <si>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</si>
  <si>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</si>
  <si>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</si>
  <si>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</si>
  <si>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</si>
  <si>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</si>
  <si>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</si>
  <si>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</si>
  <si>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</si>
  <si>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</si>
  <si>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</si>
  <si>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</si>
  <si>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</si>
  <si>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</si>
  <si>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</si>
  <si>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</si>
  <si>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</si>
  <si>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</si>
  <si>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</si>
  <si>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</si>
  <si>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</si>
  <si>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</si>
  <si>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</si>
  <si>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</si>
  <si>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</si>
  <si>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</si>
  <si>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</si>
  <si>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</si>
  <si>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</si>
  <si>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</si>
  <si>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</si>
  <si>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</si>
  <si>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</si>
  <si>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</si>
  <si>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</si>
  <si>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</si>
  <si>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</si>
  <si>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</si>
  <si>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</si>
  <si>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</si>
  <si>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</si>
  <si>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</si>
  <si>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</si>
  <si>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</si>
  <si>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</si>
  <si>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</si>
  <si>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</si>
  <si>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</si>
  <si>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</si>
  <si>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</si>
  <si>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</si>
  <si>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</si>
  <si>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</si>
  <si>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</si>
  <si>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</si>
  <si>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</si>
  <si>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</si>
  <si>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</si>
  <si>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</si>
  <si>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</si>
  <si>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</si>
  <si>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</si>
  <si>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</si>
  <si>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</si>
  <si>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</si>
  <si>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</si>
  <si>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</si>
  <si>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</si>
  <si>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</si>
  <si>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</si>
  <si>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</si>
  <si>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</si>
  <si>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</si>
  <si>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</si>
  <si>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</si>
  <si>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</si>
  <si>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</si>
  <si>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</si>
  <si>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</si>
  <si>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</si>
  <si>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</si>
  <si>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</si>
  <si>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</si>
  <si>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</si>
  <si>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</si>
  <si>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</si>
  <si>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</si>
  <si>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</si>
  <si>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</si>
  <si>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</si>
  <si>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</si>
  <si>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</si>
  <si>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</si>
  <si>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</si>
  <si>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</si>
  <si>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</si>
  <si>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</si>
  <si>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</si>
  <si>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</si>
  <si>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</si>
  <si>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</si>
  <si>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</si>
  <si>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</si>
  <si>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</si>
  <si>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</si>
  <si>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</si>
  <si>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</si>
  <si>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</si>
  <si>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</si>
  <si>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</si>
  <si>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</si>
  <si>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</si>
  <si>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</si>
  <si>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</si>
  <si>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</si>
  <si>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</si>
  <si>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</si>
  <si>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</si>
  <si>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</si>
  <si>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</si>
  <si>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</si>
  <si>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</si>
  <si>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</si>
  <si>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</si>
  <si>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</si>
  <si>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</si>
  <si>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</si>
  <si>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</si>
  <si>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</si>
  <si>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</si>
  <si>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</si>
  <si>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</si>
  <si>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</si>
  <si>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</si>
  <si>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</si>
  <si>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</si>
  <si>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</si>
  <si>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</si>
  <si>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</si>
  <si>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</si>
  <si>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</si>
  <si>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</si>
  <si>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</si>
  <si>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</si>
  <si>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</si>
  <si>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</si>
  <si>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</si>
  <si>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</si>
  <si>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</si>
  <si>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</si>
  <si>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</si>
  <si>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</si>
  <si>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</si>
  <si>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</si>
  <si>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</si>
  <si>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</si>
  <si>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</si>
  <si>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</si>
  <si>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</si>
  <si>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</si>
  <si>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</si>
  <si>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</si>
  <si>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</si>
  <si>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</si>
  <si>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</si>
  <si>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</si>
  <si>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</si>
  <si>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</si>
  <si>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</si>
  <si>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</si>
  <si>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</si>
  <si>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</si>
  <si>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</si>
  <si>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</si>
  <si>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</si>
  <si>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</si>
  <si>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</si>
  <si>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</si>
  <si>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</si>
  <si>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</si>
  <si>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</si>
  <si>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</si>
  <si>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</si>
  <si>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</si>
  <si>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</si>
  <si>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</si>
  <si>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</si>
  <si>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</si>
  <si>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</si>
  <si>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</si>
  <si>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</si>
  <si>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</si>
  <si>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</si>
  <si>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</si>
  <si>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</si>
  <si>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</si>
  <si>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</si>
  <si>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</si>
  <si>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</si>
  <si>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</si>
  <si>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</si>
  <si>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</si>
  <si>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</si>
  <si>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</si>
  <si>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</si>
  <si>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</si>
  <si>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</si>
  <si>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</si>
  <si>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</si>
  <si>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</si>
  <si>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</si>
  <si>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</si>
  <si>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</si>
  <si>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</si>
  <si>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</si>
  <si>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</si>
  <si>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</si>
  <si>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</si>
  <si>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</si>
  <si>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</si>
  <si>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</si>
  <si>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</si>
  <si>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</si>
  <si>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</si>
  <si>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</si>
  <si>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</si>
  <si>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</si>
  <si>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</si>
  <si>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</si>
  <si>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</si>
  <si>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</si>
  <si>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</si>
  <si>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</si>
  <si>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</si>
  <si>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</si>
  <si>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</si>
  <si>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</si>
  <si>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</si>
  <si>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</si>
  <si>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</si>
  <si>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</si>
  <si>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</si>
  <si>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</si>
  <si>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</si>
  <si>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</si>
  <si>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</si>
  <si>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</si>
  <si>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</si>
  <si>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</si>
  <si>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</si>
  <si>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</si>
  <si>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</si>
  <si>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</si>
  <si>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</si>
  <si>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</si>
  <si>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</si>
  <si>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</si>
  <si>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</si>
  <si>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</si>
  <si>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</si>
  <si>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</si>
  <si>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</si>
  <si>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</si>
  <si>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</si>
  <si>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</si>
  <si>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</si>
  <si>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</si>
  <si>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</si>
  <si>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</si>
  <si>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</si>
  <si>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</si>
  <si>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</si>
  <si>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</si>
  <si>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</si>
  <si>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</si>
  <si>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</si>
  <si>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</si>
  <si>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</si>
  <si>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</si>
  <si>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</si>
  <si>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</si>
  <si>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</si>
  <si>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</si>
  <si>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</si>
  <si>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</si>
  <si>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</si>
  <si>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</si>
  <si>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</si>
  <si>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</si>
  <si>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</si>
  <si>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</si>
  <si>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</si>
  <si>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</si>
  <si>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</si>
  <si>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</si>
  <si>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</si>
  <si>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</si>
  <si>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</si>
  <si>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</si>
  <si>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</si>
  <si>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</si>
  <si>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</si>
  <si>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</si>
  <si>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</si>
  <si>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</si>
  <si>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</si>
  <si>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</si>
  <si>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</si>
  <si>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</si>
  <si>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</si>
  <si>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</si>
  <si>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</si>
  <si>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</si>
  <si>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</si>
  <si>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</si>
  <si>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</si>
  <si>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</si>
  <si>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</si>
  <si>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</si>
  <si>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</si>
  <si>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</si>
  <si>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</si>
  <si>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</si>
  <si>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</si>
  <si>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</si>
  <si>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</si>
  <si>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</si>
  <si>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</si>
  <si>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</si>
  <si>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</si>
  <si>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</si>
  <si>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</si>
  <si>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</si>
  <si>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</si>
  <si>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</si>
  <si>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</si>
  <si>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</si>
  <si>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</si>
  <si>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</si>
  <si>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</si>
  <si>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</si>
  <si>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</si>
  <si>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</si>
  <si>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</si>
  <si>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</si>
  <si>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</si>
  <si>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</si>
  <si>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</si>
  <si>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</si>
  <si>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</si>
  <si>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</si>
  <si>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</si>
  <si>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</si>
  <si>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</si>
  <si>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</si>
  <si>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</si>
  <si>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</si>
  <si>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</si>
  <si>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</si>
  <si>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</si>
  <si>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</si>
  <si>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</si>
  <si>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</si>
  <si>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</si>
  <si>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</si>
  <si>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</si>
  <si>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</si>
  <si>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</si>
  <si>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</si>
  <si>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</si>
  <si>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</si>
  <si>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</si>
  <si>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</si>
  <si>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</si>
  <si>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</si>
  <si>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</si>
  <si>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</si>
  <si>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</si>
  <si>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</si>
  <si>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</si>
  <si>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</si>
  <si>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</si>
  <si>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</si>
  <si>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</si>
  <si>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</si>
  <si>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</si>
  <si>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</si>
  <si>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</si>
  <si>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</si>
  <si>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</si>
  <si>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</si>
  <si>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</si>
  <si>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</si>
  <si>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</si>
  <si>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</si>
  <si>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</si>
  <si>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</si>
  <si>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</si>
  <si>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</si>
  <si>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</si>
  <si>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</si>
  <si>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</si>
  <si>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</si>
  <si>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</si>
  <si>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</si>
  <si>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</si>
  <si>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</si>
  <si>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</si>
  <si>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</si>
  <si>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</si>
  <si>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</si>
  <si>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</si>
  <si>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</si>
  <si>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</si>
  <si>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</si>
  <si>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</si>
  <si>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</si>
  <si>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</si>
  <si>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</si>
  <si>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</si>
  <si>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</si>
  <si>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</si>
  <si>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</si>
  <si>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</si>
  <si>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</si>
  <si>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</si>
  <si>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</si>
  <si>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</si>
  <si>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</si>
  <si>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</si>
  <si>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</si>
  <si>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</si>
  <si>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</si>
  <si>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</si>
  <si>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</si>
  <si>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</si>
  <si>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</si>
  <si>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</si>
  <si>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</si>
  <si>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</si>
  <si>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</si>
  <si>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</si>
  <si>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</si>
  <si>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</si>
  <si>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</si>
  <si>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</si>
  <si>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</si>
  <si>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</si>
  <si>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</si>
  <si>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</si>
  <si>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</si>
  <si>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</si>
  <si>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</si>
  <si>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</si>
  <si>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</si>
  <si>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</si>
  <si>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</si>
  <si>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</si>
  <si>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</si>
  <si>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</si>
  <si>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</si>
  <si>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</si>
  <si>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</si>
  <si>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</si>
  <si>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</si>
  <si>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</si>
  <si>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</si>
  <si>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</si>
  <si>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</si>
  <si>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</si>
  <si>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</si>
  <si>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</si>
  <si>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</si>
  <si>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</si>
  <si>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</si>
  <si>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</si>
  <si>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</si>
  <si>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</si>
  <si>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</si>
  <si>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</si>
  <si>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</si>
  <si>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</si>
  <si>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</si>
  <si>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</si>
  <si>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</si>
  <si>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</si>
  <si>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</si>
  <si>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</si>
  <si>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</si>
  <si>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</si>
  <si>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</si>
  <si>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</si>
  <si>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</si>
  <si>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</si>
  <si>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</si>
  <si>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</si>
  <si>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</si>
  <si>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</si>
  <si>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</si>
  <si>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</si>
  <si>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</si>
  <si>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</si>
  <si>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</si>
  <si>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</si>
  <si>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</si>
  <si>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</si>
  <si>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</si>
  <si>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</si>
  <si>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</si>
  <si>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</si>
  <si>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</si>
  <si>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</si>
  <si>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</si>
  <si>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</si>
  <si>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</si>
  <si>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</si>
  <si>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</si>
  <si>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</si>
  <si>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</si>
  <si>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</si>
  <si>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</si>
  <si>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</si>
  <si>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</si>
  <si>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</si>
  <si>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</si>
  <si>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</si>
  <si>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</si>
  <si>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</si>
  <si>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</si>
  <si>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</si>
  <si>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</si>
  <si>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</si>
  <si>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</si>
  <si>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</si>
  <si>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</si>
  <si>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</si>
  <si>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</si>
  <si>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</si>
  <si>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</si>
  <si>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</si>
  <si>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</si>
  <si>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</si>
  <si>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</si>
  <si>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</si>
  <si>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</si>
  <si>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</si>
  <si>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</si>
  <si>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</si>
  <si>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</si>
  <si>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</si>
  <si>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</si>
  <si>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</si>
  <si>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</si>
  <si>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</si>
  <si>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</si>
  <si>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</si>
  <si>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</si>
  <si>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</si>
  <si>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</si>
  <si>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</si>
  <si>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</si>
  <si>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</si>
  <si>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</si>
  <si>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</si>
  <si>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</si>
  <si>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</si>
  <si>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</si>
  <si>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</si>
  <si>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</si>
  <si>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</si>
  <si>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</si>
  <si>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</si>
  <si>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</si>
  <si>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</si>
  <si>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</si>
  <si>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</si>
  <si>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</si>
  <si>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</si>
  <si>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</si>
  <si>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</si>
  <si>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</si>
  <si>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</si>
  <si>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</si>
  <si>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</si>
  <si>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</si>
  <si>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</si>
  <si>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</si>
  <si>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</si>
  <si>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</si>
  <si>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</si>
  <si>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</si>
  <si>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</si>
  <si>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</si>
  <si>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</si>
  <si>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</si>
  <si>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</si>
  <si>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</si>
  <si>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</si>
  <si>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</si>
  <si>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</si>
  <si>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</si>
  <si>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</si>
  <si>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</si>
  <si>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</si>
  <si>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</si>
  <si>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</si>
  <si>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</si>
  <si>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</si>
  <si>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</si>
  <si>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</si>
  <si>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</si>
  <si>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</si>
  <si>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</si>
  <si>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</si>
  <si>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</si>
  <si>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</si>
  <si>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</si>
  <si>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</si>
  <si>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</si>
  <si>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</si>
  <si>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</si>
  <si>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</si>
  <si>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</si>
  <si>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</si>
  <si>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</si>
  <si>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</si>
  <si>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</si>
  <si>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</si>
  <si>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</si>
  <si>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</si>
  <si>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</si>
  <si>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</si>
  <si>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</si>
  <si>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</si>
  <si>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</si>
  <si>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</si>
  <si>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</si>
  <si>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</si>
  <si>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</si>
  <si>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</si>
  <si>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</si>
  <si>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</si>
  <si>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</si>
  <si>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</si>
  <si>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</si>
  <si>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</si>
  <si>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</si>
  <si>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</si>
  <si>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</si>
  <si>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</si>
  <si>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</si>
  <si>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</si>
  <si>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</si>
  <si>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</si>
  <si>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</si>
  <si>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</si>
  <si>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</si>
  <si>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</si>
  <si>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</si>
  <si>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</si>
  <si>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</si>
  <si>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</si>
  <si>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</si>
  <si>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</si>
  <si>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</si>
  <si>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</si>
  <si>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</si>
  <si>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</si>
  <si>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</si>
  <si>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</si>
  <si>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</si>
  <si>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</si>
  <si>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</si>
  <si>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</si>
  <si>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</si>
  <si>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</si>
  <si>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</si>
  <si>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</si>
  <si>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</si>
  <si>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</si>
  <si>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</si>
  <si>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</si>
  <si>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</si>
  <si>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</si>
  <si>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</si>
  <si>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</si>
  <si>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</si>
  <si>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</si>
  <si>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</si>
  <si>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</si>
  <si>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</si>
  <si>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</si>
  <si>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</si>
  <si>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</si>
  <si>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</si>
  <si>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</si>
  <si>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</si>
  <si>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</si>
  <si>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</si>
  <si>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</si>
  <si>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</si>
  <si>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</si>
  <si>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</si>
  <si>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</si>
  <si>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</si>
  <si>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</si>
  <si>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</si>
  <si>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</si>
  <si>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</si>
  <si>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</si>
  <si>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</si>
  <si>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</si>
  <si>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</si>
  <si>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</si>
  <si>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</si>
  <si>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</si>
  <si>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</si>
  <si>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</si>
  <si>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</si>
  <si>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</si>
  <si>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</si>
  <si>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</si>
  <si>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</si>
  <si>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</si>
  <si>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</si>
  <si>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</si>
  <si>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</si>
  <si>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</si>
  <si>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</si>
  <si>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</si>
  <si>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</si>
  <si>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</si>
  <si>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</si>
  <si>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</si>
  <si>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</si>
  <si>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</si>
  <si>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</si>
  <si>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</si>
  <si>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</si>
  <si>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</si>
  <si>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</si>
  <si>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</si>
  <si>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</si>
  <si>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</si>
  <si>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</si>
  <si>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</si>
  <si>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</si>
  <si>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</si>
  <si>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</si>
  <si>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</si>
  <si>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</si>
  <si>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</si>
  <si>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</si>
  <si>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</si>
  <si>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</si>
  <si>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</si>
  <si>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</si>
  <si>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</si>
  <si>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</si>
  <si>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</si>
  <si>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</si>
  <si>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</si>
  <si>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</si>
  <si>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</si>
  <si>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</si>
  <si>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</si>
  <si>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</si>
  <si>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</si>
  <si>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</si>
  <si>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</si>
  <si>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</si>
  <si>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</si>
  <si>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</si>
  <si>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</si>
  <si>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</si>
  <si>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</si>
  <si>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</si>
  <si>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</si>
  <si>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</si>
  <si>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</si>
  <si>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</si>
  <si>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</si>
  <si>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</si>
  <si>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</si>
  <si>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</si>
  <si>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</si>
  <si>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</si>
  <si>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</si>
  <si>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</si>
  <si>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</si>
  <si>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</si>
  <si>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</si>
  <si>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</si>
  <si>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</si>
  <si>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</si>
  <si>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</si>
  <si>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</si>
  <si>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</si>
  <si>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</si>
  <si>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</si>
  <si>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</si>
  <si>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</si>
  <si>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</si>
  <si>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</si>
  <si>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</si>
  <si>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</si>
  <si>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</si>
  <si>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</si>
  <si>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</si>
  <si>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</si>
  <si>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</si>
  <si>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</si>
  <si>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</si>
  <si>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</si>
  <si>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</si>
  <si>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</si>
  <si>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</si>
  <si>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</si>
  <si>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</si>
  <si>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</si>
  <si>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</si>
  <si>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</si>
  <si>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</si>
  <si>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</si>
  <si>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</si>
  <si>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</si>
  <si>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</si>
  <si>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</si>
  <si>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</si>
  <si>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</si>
  <si>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</si>
  <si>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</si>
  <si>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</si>
  <si>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</si>
  <si>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</si>
  <si>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</si>
  <si>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</si>
  <si>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</si>
  <si>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</si>
  <si>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</si>
  <si>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</si>
  <si>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</si>
  <si>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</si>
  <si>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</si>
  <si>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</si>
  <si>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</si>
  <si>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</si>
  <si>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</si>
  <si>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</si>
  <si>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</si>
  <si>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</si>
  <si>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</si>
  <si>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</si>
  <si>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</si>
  <si>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</si>
  <si>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</si>
  <si>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</si>
  <si>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</si>
  <si>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</si>
  <si>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</si>
  <si>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</si>
  <si>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</si>
  <si>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</si>
  <si>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</si>
  <si>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</si>
  <si>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</si>
  <si>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</si>
  <si>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</si>
  <si>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</si>
  <si>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</si>
  <si>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</si>
  <si>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</si>
  <si>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</si>
  <si>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</si>
  <si>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</si>
  <si>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</si>
  <si>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</si>
  <si>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</si>
  <si>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</si>
  <si>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</si>
  <si>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</si>
  <si>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</si>
  <si>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</si>
  <si>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</si>
  <si>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</si>
  <si>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</si>
  <si>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</si>
  <si>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</si>
  <si>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</si>
  <si>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</si>
  <si>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</si>
  <si>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</si>
  <si>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</si>
  <si>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</si>
  <si>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</si>
  <si>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</si>
  <si>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</si>
  <si>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</si>
  <si>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</si>
  <si>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</si>
  <si>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</si>
  <si>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</si>
  <si>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</si>
  <si>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</si>
  <si>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</si>
  <si>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</si>
  <si>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</si>
  <si>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</si>
  <si>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</si>
  <si>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</si>
  <si>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</si>
  <si>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</si>
  <si>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</si>
  <si>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</si>
  <si>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</si>
  <si>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</si>
  <si>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</si>
  <si>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</si>
  <si>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</si>
  <si>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</si>
  <si>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</si>
  <si>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</si>
  <si>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</si>
  <si>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</si>
  <si>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</si>
  <si>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</si>
  <si>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</si>
  <si>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</si>
  <si>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</si>
  <si>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</si>
  <si>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</si>
  <si>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</si>
  <si>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</si>
  <si>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</si>
  <si>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</si>
  <si>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</si>
  <si>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</si>
  <si>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</si>
  <si>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</si>
  <si>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</si>
  <si>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</si>
  <si>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</si>
  <si>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</si>
  <si>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</si>
  <si>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</si>
  <si>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</si>
  <si>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</si>
  <si>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</si>
  <si>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</si>
  <si>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</si>
  <si>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</si>
  <si>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</si>
  <si>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</si>
  <si>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</si>
  <si>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</si>
  <si>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</si>
  <si>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</si>
  <si>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</si>
  <si>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</si>
  <si>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</si>
  <si>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</si>
  <si>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</si>
  <si>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</si>
  <si>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</si>
  <si>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</si>
  <si>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</si>
  <si>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</si>
  <si>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</si>
  <si>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</si>
  <si>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</si>
  <si>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</si>
  <si>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</si>
  <si>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</si>
  <si>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</si>
  <si>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</si>
  <si>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</si>
  <si>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</si>
  <si>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</si>
  <si>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</si>
  <si>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</si>
  <si>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</si>
  <si>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</si>
  <si>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</si>
  <si>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</si>
  <si>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</si>
  <si>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</si>
  <si>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</si>
  <si>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</si>
  <si>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</si>
  <si>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</si>
  <si>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</si>
  <si>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</si>
  <si>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</si>
  <si>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</si>
  <si>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</si>
  <si>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</si>
  <si>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</si>
  <si>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</si>
  <si>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</si>
  <si>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</si>
  <si>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</si>
  <si>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</si>
  <si>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</si>
  <si>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</si>
  <si>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</si>
  <si>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</si>
  <si>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</si>
  <si>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</si>
  <si>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</si>
  <si>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</si>
  <si>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</si>
  <si>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</si>
  <si>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</si>
  <si>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</si>
  <si>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</si>
  <si>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</si>
  <si>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</si>
  <si>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</si>
  <si>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</si>
  <si>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</si>
  <si>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</si>
  <si>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</si>
  <si>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</si>
  <si>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</si>
  <si>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</si>
  <si>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</si>
  <si>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</si>
  <si>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</si>
  <si>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</si>
  <si>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</si>
  <si>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</si>
  <si>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</si>
  <si>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</si>
  <si>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</si>
  <si>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</si>
  <si>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</si>
  <si>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</si>
  <si>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</si>
  <si>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</si>
  <si>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</si>
  <si>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</si>
  <si>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</si>
  <si>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</si>
  <si>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</si>
  <si>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</si>
  <si>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</si>
  <si>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</si>
  <si>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</si>
  <si>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</si>
  <si>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</si>
  <si>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</si>
  <si>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</si>
  <si>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</si>
  <si>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</si>
  <si>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</si>
  <si>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</si>
  <si>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</si>
  <si>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</si>
  <si>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</si>
  <si>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</si>
  <si>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</si>
  <si>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</si>
  <si>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</si>
  <si>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</si>
  <si>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</si>
  <si>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</si>
  <si>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</si>
  <si>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</si>
  <si>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</si>
  <si>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</si>
  <si>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</si>
  <si>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</si>
  <si>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</si>
  <si>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</si>
  <si>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</si>
  <si>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</si>
  <si>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</si>
  <si>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</si>
  <si>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</si>
  <si>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</si>
  <si>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</si>
  <si>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</si>
  <si>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</si>
  <si>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</si>
  <si>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</si>
  <si>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</si>
  <si>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</si>
  <si>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</si>
  <si>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</si>
  <si>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</si>
  <si>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</si>
  <si>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</si>
  <si>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</si>
  <si>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</si>
  <si>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</si>
  <si>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</si>
  <si>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</si>
  <si>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</si>
  <si>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</si>
  <si>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</si>
  <si>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</si>
  <si>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</si>
  <si>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</si>
  <si>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</si>
  <si>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</si>
  <si>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</si>
  <si>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</si>
  <si>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</si>
  <si>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</si>
  <si>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</si>
  <si>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</si>
  <si>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</si>
  <si>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</si>
  <si>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</si>
  <si>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</si>
  <si>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</si>
  <si>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</si>
  <si>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</si>
  <si>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</si>
  <si>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</si>
  <si>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</si>
  <si>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</si>
  <si>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</si>
  <si>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</si>
  <si>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</si>
  <si>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</si>
  <si>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</si>
  <si>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</si>
  <si>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</si>
  <si>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</si>
  <si>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</si>
  <si>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</si>
  <si>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</si>
  <si>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</si>
  <si>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</si>
  <si>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</si>
  <si>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</si>
  <si>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</si>
  <si>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</si>
  <si>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</si>
  <si>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</si>
  <si>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</si>
  <si>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</si>
  <si>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</si>
  <si>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</si>
  <si>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</si>
  <si>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</si>
  <si>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</si>
  <si>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</si>
  <si>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</si>
  <si>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</si>
  <si>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</si>
  <si>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</si>
  <si>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</si>
  <si>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</si>
  <si>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</si>
  <si>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</si>
  <si>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</si>
  <si>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</si>
  <si>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</si>
  <si>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</si>
  <si>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</si>
  <si>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</si>
  <si>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</si>
  <si>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</si>
  <si>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</si>
  <si>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</si>
  <si>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</si>
  <si>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</si>
  <si>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</si>
  <si>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</si>
  <si>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</si>
  <si>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</si>
  <si>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</si>
  <si>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</si>
  <si>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</si>
  <si>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</si>
  <si>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</si>
  <si>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</si>
  <si>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</si>
  <si>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</si>
  <si>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</si>
  <si>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</si>
  <si>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</si>
  <si>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</si>
  <si>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</si>
  <si>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</si>
  <si>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</si>
  <si>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</si>
  <si>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</si>
  <si>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</si>
  <si>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</si>
  <si>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</si>
  <si>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</si>
  <si>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</si>
  <si>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</si>
  <si>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</si>
  <si>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</si>
  <si>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</si>
  <si>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</si>
  <si>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</si>
  <si>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</si>
  <si>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</si>
  <si>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</si>
  <si>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</si>
  <si>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</si>
  <si>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</si>
  <si>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</si>
  <si>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</si>
  <si>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</si>
  <si>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</si>
  <si>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</si>
  <si>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</si>
  <si>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</si>
  <si>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</si>
  <si>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</si>
  <si>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</si>
  <si>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</si>
  <si>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</si>
  <si>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</si>
  <si>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</si>
  <si>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</si>
  <si>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</si>
  <si>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</si>
  <si>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</si>
  <si>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</si>
  <si>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</si>
  <si>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</si>
  <si>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</si>
  <si>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</si>
  <si>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</si>
  <si>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</si>
  <si>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</si>
  <si>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</si>
  <si>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</si>
  <si>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</si>
  <si>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</si>
  <si>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</si>
  <si>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</si>
  <si>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</si>
  <si>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</si>
  <si>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</si>
  <si>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</si>
  <si>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</si>
  <si>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</si>
  <si>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</si>
  <si>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</si>
  <si>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</si>
  <si>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</si>
  <si>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</si>
  <si>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</si>
  <si>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</si>
  <si>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</si>
  <si>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</si>
  <si>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</si>
  <si>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</si>
  <si>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</si>
  <si>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</si>
  <si>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</si>
  <si>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</si>
  <si>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</si>
  <si>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</si>
  <si>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</si>
  <si>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</si>
  <si>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</si>
  <si>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</si>
  <si>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</si>
  <si>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</si>
  <si>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</si>
  <si>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</si>
  <si>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</si>
  <si>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</si>
  <si>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</si>
  <si>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</si>
  <si>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</si>
  <si>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</si>
  <si>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</si>
  <si>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</si>
  <si>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</si>
  <si>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</si>
  <si>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</si>
  <si>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</si>
  <si>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</si>
  <si>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</si>
  <si>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</si>
  <si>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</si>
  <si>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</si>
  <si>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</si>
  <si>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</si>
  <si>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</si>
  <si>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</si>
  <si>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</si>
  <si>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</si>
  <si>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</si>
  <si>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</si>
  <si>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</si>
  <si>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</si>
  <si>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</si>
  <si>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</si>
  <si>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</si>
  <si>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</si>
  <si>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</si>
  <si>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</si>
  <si>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</si>
  <si>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</si>
  <si>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</si>
  <si>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</si>
  <si>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</si>
  <si>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</si>
  <si>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</si>
  <si>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</si>
  <si>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</si>
  <si>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</si>
  <si>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</si>
  <si>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</si>
  <si>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</si>
  <si>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</si>
  <si>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</si>
  <si>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</si>
  <si>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</si>
  <si>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</si>
  <si>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</si>
  <si>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</si>
  <si>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</si>
  <si>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</si>
  <si>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</si>
  <si>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</si>
  <si>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</si>
  <si>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</si>
  <si>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</si>
  <si>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</si>
  <si>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</si>
  <si>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</si>
  <si>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</si>
  <si>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</si>
  <si>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</si>
  <si>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</si>
  <si>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</si>
  <si>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</si>
  <si>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</si>
  <si>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</si>
  <si>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</si>
  <si>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</si>
  <si>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</si>
  <si>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</si>
  <si>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</si>
  <si>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</si>
  <si>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</si>
  <si>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</si>
  <si>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</si>
  <si>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</si>
  <si>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</si>
  <si>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</si>
  <si>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</si>
  <si>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</si>
  <si>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</si>
  <si>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</si>
  <si>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</si>
  <si>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</si>
  <si>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</si>
  <si>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</si>
  <si>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</si>
  <si>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</si>
  <si>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</si>
  <si>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</si>
  <si>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</si>
  <si>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</si>
  <si>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</si>
  <si>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</si>
  <si>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</si>
  <si>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</si>
  <si>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</si>
  <si>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</si>
  <si>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</si>
  <si>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</si>
  <si>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</si>
  <si>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</si>
  <si>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</si>
  <si>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</si>
  <si>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</si>
  <si>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</si>
  <si>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</si>
  <si>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</si>
  <si>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</si>
  <si>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</si>
  <si>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</si>
  <si>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</si>
  <si>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</si>
  <si>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</si>
  <si>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</si>
  <si>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</si>
  <si>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</si>
  <si>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</si>
  <si>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</si>
  <si>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</si>
  <si>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</si>
  <si>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</si>
  <si>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</si>
  <si>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</si>
  <si>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</si>
  <si>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</si>
  <si>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</si>
  <si>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</si>
  <si>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</si>
  <si>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</si>
  <si>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</si>
  <si>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</si>
  <si>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</si>
  <si>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</si>
  <si>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</si>
  <si>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</si>
  <si>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</si>
  <si>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</si>
  <si>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</si>
  <si>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</si>
  <si>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</si>
  <si>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</si>
  <si>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</si>
  <si>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</si>
  <si>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</si>
  <si>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</si>
  <si>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</si>
  <si>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</si>
  <si>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</si>
  <si>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</si>
  <si>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</si>
  <si>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</si>
  <si>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</si>
  <si>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</si>
  <si>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</si>
  <si>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</si>
  <si>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</si>
  <si>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</si>
  <si>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</si>
  <si>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</si>
  <si>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</si>
  <si>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</si>
  <si>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</si>
  <si>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</si>
  <si>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</si>
  <si>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</si>
  <si>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</si>
  <si>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</si>
  <si>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</si>
  <si>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</si>
  <si>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</si>
  <si>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</si>
  <si>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</si>
  <si>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</si>
  <si>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</si>
  <si>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</si>
  <si>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</si>
  <si>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</si>
  <si>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</si>
  <si>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</si>
  <si>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</si>
  <si>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</si>
  <si>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</si>
  <si>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</si>
  <si>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</si>
  <si>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</si>
  <si>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</si>
  <si>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</si>
  <si>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</si>
  <si>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</si>
  <si>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</si>
  <si>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</si>
  <si>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</si>
  <si>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</si>
  <si>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</si>
  <si>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</si>
  <si>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</si>
  <si>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</si>
  <si>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</si>
  <si>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</si>
  <si>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</si>
  <si>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</si>
  <si>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</si>
  <si>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</si>
  <si>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</si>
  <si>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</si>
  <si>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</si>
  <si>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</si>
  <si>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</si>
  <si>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</si>
  <si>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</si>
  <si>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</si>
  <si>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</si>
  <si>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</si>
  <si>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</si>
  <si>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</si>
  <si>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</si>
  <si>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</si>
  <si>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</si>
  <si>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</si>
  <si>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</si>
  <si>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</si>
  <si>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</si>
  <si>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</si>
  <si>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</si>
  <si>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</si>
  <si>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</si>
  <si>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</si>
  <si>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</si>
  <si>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</si>
  <si>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</si>
  <si>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</si>
  <si>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</si>
  <si>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</si>
  <si>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</si>
  <si>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</si>
  <si>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</si>
  <si>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</si>
  <si>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</si>
  <si>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</si>
  <si>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</si>
  <si>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</si>
  <si>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</si>
  <si>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</si>
  <si>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</si>
  <si>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</si>
  <si>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</si>
  <si>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</si>
  <si>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</si>
  <si>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</si>
  <si>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</si>
  <si>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</si>
  <si>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</si>
  <si>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</si>
  <si>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</si>
  <si>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</si>
  <si>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</si>
  <si>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</si>
  <si>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</si>
  <si>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</si>
  <si>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</si>
  <si>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</si>
  <si>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</si>
  <si>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</si>
  <si>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</si>
  <si>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</si>
  <si>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</si>
  <si>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</si>
  <si>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</si>
  <si>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</si>
  <si>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</si>
  <si>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</si>
  <si>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</si>
  <si>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</si>
  <si>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</si>
  <si>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</si>
  <si>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</si>
  <si>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</si>
  <si>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</si>
  <si>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</si>
  <si>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</si>
  <si>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</si>
  <si>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</si>
  <si>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</si>
  <si>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</si>
  <si>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</si>
  <si>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</si>
  <si>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</si>
  <si>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</si>
  <si>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</si>
  <si>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</si>
  <si>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</si>
  <si>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</si>
  <si>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</si>
  <si>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</si>
  <si>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</si>
  <si>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</si>
  <si>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</si>
  <si>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</si>
  <si>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</si>
  <si>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</si>
  <si>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</si>
  <si>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</si>
  <si>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</si>
  <si>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</si>
  <si>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</si>
  <si>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</si>
  <si>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</si>
  <si>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</si>
  <si>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</si>
  <si>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</si>
  <si>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</si>
  <si>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</si>
  <si>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</si>
  <si>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</si>
  <si>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</si>
  <si>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</si>
  <si>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</si>
  <si>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</si>
  <si>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</si>
  <si>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</si>
  <si>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</si>
  <si>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</si>
  <si>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</si>
  <si>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</si>
  <si>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</si>
  <si>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</si>
  <si>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</si>
  <si>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</si>
  <si>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</si>
  <si>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</si>
  <si>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</si>
  <si>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</si>
  <si>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</si>
  <si>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</si>
  <si>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</si>
  <si>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</si>
  <si>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</si>
  <si>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</si>
  <si>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</si>
  <si>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</si>
  <si>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</si>
  <si>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</si>
  <si>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</si>
  <si>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</si>
  <si>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</si>
  <si>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</si>
  <si>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</si>
  <si>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</si>
  <si>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</si>
  <si>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</si>
  <si>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</si>
  <si>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</si>
  <si>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</si>
  <si>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</si>
  <si>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</si>
  <si>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</si>
  <si>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</si>
  <si>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</si>
  <si>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</si>
  <si>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</si>
  <si>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</si>
  <si>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</si>
  <si>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</si>
  <si>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</si>
  <si>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</si>
  <si>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</si>
  <si>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</si>
  <si>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</si>
  <si>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</si>
  <si>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</si>
  <si>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</si>
  <si>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</si>
  <si>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</si>
  <si>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</si>
  <si>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</si>
  <si>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</si>
  <si>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</si>
  <si>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</si>
  <si>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</si>
  <si>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</si>
  <si>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</si>
  <si>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</si>
  <si>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</si>
  <si>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</si>
  <si>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</si>
  <si>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</si>
  <si>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</si>
  <si>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</si>
  <si>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</si>
  <si>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</si>
  <si>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</si>
  <si>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</si>
  <si>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</si>
  <si>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</si>
  <si>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</si>
  <si>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</si>
  <si>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</si>
  <si>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</si>
  <si>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</si>
  <si>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</si>
  <si>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</si>
  <si>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</si>
  <si>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</si>
  <si>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</si>
  <si>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</si>
  <si>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</si>
  <si>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</si>
  <si>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</si>
  <si>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</si>
  <si>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</si>
  <si>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</si>
  <si>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</si>
  <si>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</si>
  <si>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</si>
  <si>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</si>
  <si>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</si>
  <si>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</si>
  <si>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</si>
  <si>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</si>
  <si>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</si>
  <si>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</si>
  <si>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</si>
  <si>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</si>
  <si>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</si>
  <si>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</si>
  <si>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</si>
  <si>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</si>
  <si>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</si>
  <si>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</si>
  <si>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</si>
  <si>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</si>
  <si>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</si>
  <si>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</si>
  <si>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</si>
  <si>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</si>
  <si>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</si>
  <si>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</si>
  <si>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</si>
  <si>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</si>
  <si>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</si>
  <si>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</si>
  <si>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</si>
  <si>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</si>
  <si>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</si>
  <si>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</si>
  <si>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</si>
  <si>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</si>
  <si>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</si>
  <si>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</si>
  <si>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</si>
  <si>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</si>
  <si>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</si>
  <si>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</si>
  <si>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</si>
  <si>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</si>
  <si>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</si>
  <si>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</si>
  <si>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</si>
  <si>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</si>
  <si>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</si>
  <si>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</si>
  <si>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</si>
  <si>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</si>
  <si>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</si>
  <si>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</si>
  <si>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</si>
  <si>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</si>
  <si>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</si>
  <si>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</si>
  <si>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</si>
  <si>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</si>
  <si>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</si>
  <si>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</si>
  <si>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</si>
  <si>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</si>
  <si>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</si>
  <si>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</si>
  <si>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</si>
  <si>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</si>
  <si>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</si>
  <si>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</si>
  <si>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</si>
  <si>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</si>
  <si>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</si>
  <si>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</si>
  <si>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</si>
  <si>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</si>
  <si>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</si>
  <si>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</si>
  <si>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</si>
  <si>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</si>
  <si>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</si>
  <si>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</si>
  <si>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</si>
  <si>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</si>
  <si>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</si>
  <si>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</si>
  <si>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</si>
  <si>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</si>
  <si>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</si>
  <si>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</si>
  <si>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</si>
  <si>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</si>
  <si>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</si>
  <si>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</si>
  <si>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</si>
  <si>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</si>
  <si>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</si>
  <si>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</si>
  <si>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</si>
  <si>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</si>
  <si>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</si>
  <si>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</si>
  <si>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</si>
  <si>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</si>
  <si>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</si>
  <si>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</si>
  <si>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</si>
  <si>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</si>
  <si>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</si>
  <si>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</si>
  <si>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</si>
  <si>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</si>
  <si>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</si>
  <si>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</si>
  <si>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</si>
  <si>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</si>
  <si>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</si>
  <si>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</si>
  <si>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</si>
  <si>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</si>
  <si>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</si>
  <si>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</si>
  <si>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</si>
  <si>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</si>
  <si>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</si>
  <si>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</si>
  <si>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</si>
  <si>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</si>
  <si>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</si>
  <si>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</si>
  <si>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</si>
  <si>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</si>
  <si>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</si>
  <si>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</si>
  <si>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</si>
  <si>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</si>
  <si>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</si>
  <si>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</si>
  <si>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</si>
  <si>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</si>
  <si>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</si>
  <si>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</si>
  <si>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</si>
  <si>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</si>
  <si>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</si>
  <si>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</si>
  <si>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</si>
  <si>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</si>
  <si>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</si>
  <si>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</si>
  <si>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</si>
  <si>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</si>
  <si>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</si>
  <si>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</si>
  <si>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</si>
  <si>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</si>
  <si>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</si>
  <si>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</si>
  <si>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</si>
  <si>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</si>
  <si>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</si>
  <si>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</si>
  <si>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</si>
  <si>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</si>
  <si>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</si>
  <si>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</si>
  <si>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</si>
  <si>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</si>
  <si>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</si>
  <si>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</si>
  <si>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</si>
  <si>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</si>
  <si>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</si>
  <si>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</si>
  <si>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</si>
  <si>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</si>
  <si>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</si>
  <si>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</si>
  <si>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</si>
  <si>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</si>
  <si>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</si>
  <si>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</si>
  <si>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</si>
  <si>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</si>
  <si>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</si>
  <si>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</si>
  <si>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</si>
  <si>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</si>
  <si>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</si>
  <si>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</si>
  <si>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</si>
  <si>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</si>
  <si>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</si>
  <si>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</si>
  <si>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</si>
  <si>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</si>
  <si>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</si>
  <si>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</si>
  <si>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</si>
  <si>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</si>
  <si>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</si>
  <si>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</si>
  <si>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</si>
  <si>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</si>
  <si>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</si>
  <si>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</si>
  <si>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</si>
  <si>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</si>
  <si>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</si>
  <si>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</si>
  <si>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</si>
  <si>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</si>
  <si>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</si>
  <si>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</si>
  <si>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</si>
  <si>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</si>
  <si>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</si>
  <si>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</si>
  <si>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</si>
  <si>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</si>
  <si>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</si>
  <si>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</si>
  <si>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</si>
  <si>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</si>
  <si>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</si>
  <si>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</si>
  <si>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</si>
  <si>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</si>
  <si>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</si>
  <si>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</si>
  <si>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</si>
  <si>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</si>
  <si>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</si>
  <si>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</si>
  <si>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</si>
  <si>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</si>
  <si>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</si>
  <si>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</si>
  <si>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</si>
  <si>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</si>
  <si>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</si>
  <si>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</si>
  <si>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</si>
  <si>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</si>
  <si>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</si>
  <si>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</si>
  <si>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</si>
  <si>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</si>
  <si>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</si>
  <si>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</si>
  <si>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</si>
  <si>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</si>
  <si>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</si>
  <si>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</si>
  <si>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</si>
  <si>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</si>
  <si>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</si>
  <si>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</si>
  <si>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</si>
  <si>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</si>
  <si>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</si>
  <si>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</si>
  <si>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</si>
  <si>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</si>
  <si>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</si>
  <si>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</si>
  <si>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</si>
  <si>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</si>
  <si>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</si>
  <si>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</si>
  <si>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</si>
  <si>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</si>
  <si>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</si>
  <si>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</si>
  <si>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</si>
  <si>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</si>
  <si>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</si>
  <si>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</si>
  <si>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</si>
  <si>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</si>
  <si>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</si>
  <si>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</si>
  <si>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</si>
  <si>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</si>
  <si>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</si>
  <si>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</si>
  <si>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</si>
  <si>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</si>
  <si>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</si>
  <si>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</si>
  <si>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</si>
  <si>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</si>
  <si>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</si>
  <si>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</si>
  <si>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</si>
  <si>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</si>
  <si>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</si>
  <si>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</si>
  <si>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</si>
  <si>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</si>
  <si>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</si>
  <si>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</si>
  <si>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</si>
  <si>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</si>
  <si>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</si>
  <si>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</si>
  <si>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</si>
  <si>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</si>
  <si>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</si>
  <si>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</si>
  <si>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</si>
  <si>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</si>
  <si>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</si>
  <si>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</si>
  <si>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</si>
  <si>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</si>
  <si>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</si>
  <si>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</si>
  <si>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</si>
  <si>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</si>
  <si>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</si>
  <si>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</si>
  <si>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</si>
  <si>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</si>
  <si>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</si>
  <si>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</si>
  <si>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</si>
  <si>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</si>
  <si>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</si>
  <si>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</si>
  <si>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</si>
  <si>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</si>
  <si>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</si>
  <si>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</si>
  <si>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</si>
  <si>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</si>
  <si>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</si>
  <si>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</si>
  <si>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</si>
  <si>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</si>
  <si>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</si>
  <si>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</si>
  <si>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</si>
  <si>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</si>
  <si>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</si>
  <si>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</si>
  <si>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</si>
  <si>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</si>
  <si>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</si>
  <si>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</si>
  <si>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</si>
  <si>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</si>
  <si>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</si>
  <si>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</si>
  <si>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</si>
  <si>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</si>
  <si>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</si>
  <si>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</si>
  <si>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</si>
  <si>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</si>
  <si>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</si>
  <si>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</si>
  <si>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</si>
  <si>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</si>
  <si>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</si>
  <si>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</si>
  <si>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</si>
  <si>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</si>
  <si>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</si>
  <si>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</si>
  <si>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</si>
  <si>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</si>
  <si>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</si>
  <si>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</si>
  <si>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</si>
  <si>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</si>
  <si>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</si>
  <si>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</si>
  <si>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</si>
  <si>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</si>
  <si>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</si>
  <si>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</si>
  <si>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</si>
  <si>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</si>
  <si>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</si>
  <si>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</si>
  <si>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</si>
  <si>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</si>
  <si>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</si>
  <si>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</si>
  <si>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</si>
  <si>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</si>
  <si>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</si>
  <si>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</si>
  <si>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</si>
  <si>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</si>
  <si>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</si>
  <si>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</si>
  <si>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</si>
  <si>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</si>
  <si>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</si>
  <si>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</si>
  <si>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</si>
  <si>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</si>
  <si>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</si>
  <si>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</si>
  <si>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</si>
  <si>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</si>
  <si>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</si>
  <si>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</si>
  <si>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</si>
  <si>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</si>
  <si>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</si>
  <si>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</si>
  <si>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</si>
  <si>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</si>
  <si>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</si>
  <si>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</si>
  <si>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</si>
  <si>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</si>
  <si>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</si>
  <si>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</si>
  <si>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</si>
  <si>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</si>
  <si>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</si>
  <si>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</si>
  <si>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</si>
  <si>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</si>
  <si>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</si>
  <si>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</si>
  <si>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</si>
  <si>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</si>
  <si>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</si>
  <si>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</si>
  <si>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</si>
  <si>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</si>
  <si>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</si>
  <si>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</si>
  <si>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</si>
  <si>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</si>
  <si>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</si>
  <si>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</si>
  <si>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</si>
  <si>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</si>
  <si>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</si>
  <si>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</si>
  <si>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</si>
  <si>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</si>
  <si>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</si>
  <si>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</si>
  <si>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</si>
  <si>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</si>
  <si>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</si>
  <si>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</si>
  <si>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</si>
  <si>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</si>
  <si>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</si>
  <si>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</si>
  <si>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</si>
  <si>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</si>
  <si>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</si>
  <si>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</si>
  <si>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</si>
  <si>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</si>
  <si>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</si>
  <si>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</si>
  <si>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</si>
  <si>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</si>
  <si>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</si>
  <si>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</si>
  <si>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</si>
  <si>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</si>
  <si>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</si>
  <si>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</si>
  <si>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</si>
  <si>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</si>
  <si>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</si>
  <si>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</si>
  <si>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</si>
  <si>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</si>
  <si>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</si>
  <si>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</si>
  <si>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</si>
  <si>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</si>
  <si>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</si>
  <si>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</si>
  <si>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</si>
  <si>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</si>
  <si>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</si>
  <si>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</si>
  <si>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</si>
  <si>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</si>
  <si>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</si>
  <si>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</si>
  <si>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</si>
  <si>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</si>
  <si>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</si>
  <si>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</si>
  <si>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</si>
  <si>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</si>
  <si>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</si>
  <si>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</si>
  <si>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</si>
  <si>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</si>
  <si>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</si>
  <si>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</si>
  <si>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</si>
  <si>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</si>
  <si>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</si>
  <si>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</si>
  <si>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</si>
  <si>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</si>
  <si>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</si>
  <si>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</si>
  <si>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</si>
  <si>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</si>
  <si>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</si>
  <si>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</si>
  <si>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</si>
  <si>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</si>
  <si>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</si>
  <si>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</si>
  <si>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</si>
  <si>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</si>
  <si>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</si>
  <si>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</si>
  <si>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</si>
  <si>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</si>
  <si>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</si>
  <si>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</si>
  <si>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</si>
  <si>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</si>
  <si>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</si>
  <si>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</si>
  <si>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</si>
  <si>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</si>
  <si>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</si>
  <si>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</si>
  <si>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</si>
  <si>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</si>
  <si>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</si>
  <si>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</si>
  <si>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</si>
  <si>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</si>
  <si>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</si>
  <si>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</si>
  <si>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</si>
  <si>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</si>
  <si>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</si>
  <si>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</si>
  <si>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</si>
  <si>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</si>
  <si>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</si>
  <si>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</si>
  <si>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</si>
  <si>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</si>
  <si>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</si>
  <si>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</si>
  <si>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</si>
  <si>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</si>
  <si>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</si>
  <si>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</si>
  <si>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</si>
  <si>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</si>
  <si>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</si>
  <si>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</si>
  <si>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</si>
  <si>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</si>
  <si>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</si>
  <si>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</si>
  <si>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</si>
  <si>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</si>
  <si>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</si>
  <si>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</si>
  <si>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</si>
  <si>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</si>
  <si>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</si>
  <si>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</si>
  <si>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</si>
  <si>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</si>
  <si>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</si>
  <si>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</si>
  <si>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</si>
  <si>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</si>
  <si>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</si>
  <si>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</si>
  <si>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</si>
  <si>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</si>
  <si>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</si>
  <si>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</si>
  <si>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</si>
  <si>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</si>
  <si>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</si>
  <si>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</si>
  <si>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</si>
  <si>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</si>
  <si>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</si>
  <si>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</si>
  <si>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</si>
  <si>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</si>
  <si>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</si>
  <si>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</si>
  <si>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</si>
  <si>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</si>
  <si>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</si>
  <si>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</si>
  <si>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</si>
  <si>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</si>
  <si>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</si>
  <si>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</si>
  <si>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</si>
  <si>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</si>
  <si>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</si>
  <si>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</si>
  <si>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</si>
  <si>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</si>
  <si>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</si>
  <si>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</si>
  <si>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</si>
  <si>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</si>
  <si>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</si>
  <si>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</si>
  <si>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</si>
  <si>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</si>
  <si>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</si>
  <si>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</si>
  <si>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</si>
  <si>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</si>
  <si>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</si>
  <si>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</si>
  <si>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</si>
  <si>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</si>
  <si>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</si>
  <si>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</si>
  <si>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</si>
  <si>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</si>
  <si>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</si>
  <si>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</si>
  <si>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</si>
  <si>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</si>
  <si>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</si>
  <si>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</si>
  <si>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</si>
  <si>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</si>
  <si>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</si>
  <si>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</si>
  <si>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</si>
  <si>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</si>
  <si>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</si>
  <si>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</si>
  <si>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</si>
  <si>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</si>
  <si>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</si>
  <si>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</si>
  <si>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</si>
  <si>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</si>
  <si>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</si>
  <si>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</si>
  <si>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</si>
  <si>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</si>
  <si>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</si>
  <si>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</si>
  <si>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</si>
  <si>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</si>
  <si>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</si>
  <si>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</si>
  <si>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</si>
  <si>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</si>
  <si>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</si>
  <si>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</si>
  <si>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</si>
  <si>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</si>
  <si>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</si>
  <si>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</si>
  <si>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</si>
  <si>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</si>
  <si>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</si>
  <si>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</si>
  <si>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</si>
  <si>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</si>
  <si>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</si>
  <si>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</si>
  <si>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</si>
  <si>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</si>
  <si>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</si>
  <si>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</si>
  <si>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</si>
  <si>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</si>
  <si>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</si>
  <si>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</si>
  <si>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</si>
  <si>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</si>
  <si>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</si>
  <si>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</si>
  <si>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</si>
  <si>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</si>
  <si>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</si>
  <si>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</si>
  <si>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</si>
  <si>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</si>
  <si>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</si>
  <si>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</si>
  <si>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</si>
  <si>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</si>
  <si>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</si>
  <si>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</si>
  <si>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</si>
  <si>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</si>
  <si>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</si>
  <si>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</si>
  <si>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</si>
  <si>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</si>
  <si>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</si>
  <si>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</si>
  <si>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</si>
  <si>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</si>
  <si>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</si>
  <si>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</si>
  <si>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</si>
  <si>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</si>
  <si>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</si>
  <si>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</si>
  <si>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</si>
  <si>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</si>
  <si>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</si>
  <si>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</si>
  <si>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</si>
  <si>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</si>
  <si>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</si>
  <si>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</si>
  <si>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</si>
  <si>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</si>
  <si>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</si>
  <si>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</si>
  <si>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</si>
  <si>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</si>
  <si>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</si>
  <si>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</si>
  <si>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</si>
  <si>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</si>
  <si>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</si>
  <si>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</si>
  <si>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</si>
  <si>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</si>
  <si>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</si>
  <si>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</si>
  <si>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</si>
  <si>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</si>
  <si>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</si>
  <si>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</si>
  <si>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</si>
  <si>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</si>
  <si>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</si>
  <si>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</si>
  <si>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</si>
  <si>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</si>
  <si>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</si>
  <si>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</si>
  <si>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</si>
  <si>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</si>
  <si>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</si>
  <si>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</si>
  <si>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</si>
  <si>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</si>
  <si>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</si>
  <si>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</si>
  <si>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</si>
  <si>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</si>
  <si>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</si>
  <si>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</si>
  <si>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</si>
  <si>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</si>
  <si>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</si>
  <si>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</si>
  <si>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</si>
  <si>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</si>
  <si>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</si>
  <si>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</si>
  <si>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</si>
  <si>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</si>
  <si>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</si>
  <si>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</si>
  <si>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</si>
  <si>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</si>
  <si>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</si>
  <si>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</si>
  <si>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</si>
  <si>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</si>
  <si>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</si>
  <si>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</si>
  <si>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</si>
  <si>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</si>
  <si>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</si>
  <si>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</si>
  <si>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</si>
  <si>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</si>
  <si>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</si>
  <si>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</si>
  <si>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</si>
  <si>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</si>
  <si>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</si>
  <si>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</si>
  <si>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</si>
  <si>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</si>
  <si>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</si>
  <si>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</si>
  <si>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</si>
  <si>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</si>
  <si>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</si>
  <si>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</si>
  <si>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</si>
  <si>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</si>
  <si>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</si>
  <si>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</si>
  <si>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</si>
  <si>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</si>
  <si>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</si>
  <si>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</si>
  <si>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</si>
  <si>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</si>
  <si>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</si>
  <si>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</si>
  <si>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</si>
  <si>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</si>
  <si>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</si>
  <si>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</si>
  <si>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</si>
  <si>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</si>
  <si>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</si>
  <si>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</si>
  <si>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</si>
  <si>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</si>
  <si>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</si>
  <si>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</si>
  <si>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</si>
  <si>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</si>
  <si>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</si>
  <si>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</si>
  <si>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</si>
  <si>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</si>
  <si>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</si>
  <si>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</si>
  <si>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</si>
  <si>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</si>
  <si>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</si>
  <si>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</si>
  <si>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</si>
  <si>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</si>
  <si>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</si>
  <si>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</si>
  <si>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</si>
  <si>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</si>
  <si>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</si>
  <si>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</si>
  <si>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</si>
  <si>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</si>
  <si>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</si>
  <si>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</si>
  <si>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</si>
  <si>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</si>
  <si>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</si>
  <si>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</si>
  <si>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</si>
  <si>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</si>
  <si>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</si>
  <si>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</si>
  <si>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</si>
  <si>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</si>
  <si>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</si>
  <si>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</si>
  <si>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</si>
  <si>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</si>
  <si>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</si>
  <si>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</si>
  <si>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</si>
  <si>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</si>
  <si>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</si>
  <si>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</si>
  <si>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</si>
  <si>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</si>
  <si>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</si>
  <si>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</si>
  <si>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</si>
  <si>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</si>
  <si>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</si>
  <si>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</si>
  <si>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</si>
  <si>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</si>
  <si>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</si>
  <si>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</si>
  <si>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</si>
  <si>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</si>
  <si>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</si>
  <si>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</si>
  <si>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</si>
  <si>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</si>
  <si>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</si>
  <si>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</si>
  <si>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</si>
  <si>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</si>
  <si>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</si>
  <si>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</si>
  <si>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</si>
  <si>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</si>
  <si>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</si>
  <si>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</si>
  <si>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</si>
  <si>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</si>
  <si>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</si>
  <si>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</si>
  <si>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</si>
  <si>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</si>
  <si>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</si>
  <si>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</si>
  <si>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</si>
  <si>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</si>
  <si>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</si>
  <si>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</si>
  <si>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</si>
  <si>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</si>
  <si>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</si>
  <si>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</si>
  <si>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</si>
  <si>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</si>
  <si>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</si>
  <si>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</si>
  <si>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</si>
  <si>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</si>
  <si>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</si>
  <si>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</si>
  <si>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</si>
  <si>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</si>
  <si>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</si>
  <si>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</si>
  <si>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</si>
  <si>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</si>
  <si>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</si>
  <si>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</si>
  <si>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</si>
  <si>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</si>
  <si>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</si>
  <si>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</si>
  <si>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</si>
  <si>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</si>
  <si>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</si>
  <si>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</si>
  <si>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</si>
  <si>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</si>
  <si>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</si>
  <si>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</si>
  <si>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</si>
  <si>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</si>
  <si>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</si>
  <si>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</si>
  <si>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</si>
  <si>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</si>
  <si>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</si>
  <si>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</si>
  <si>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</si>
  <si>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</si>
  <si>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</si>
  <si>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</si>
  <si>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</si>
  <si>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</si>
  <si>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</si>
  <si>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</si>
  <si>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</si>
  <si>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</si>
  <si>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</si>
  <si>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</si>
  <si>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</si>
  <si>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</si>
  <si>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</si>
  <si>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</si>
  <si>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</si>
  <si>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</si>
  <si>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</si>
  <si>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</si>
  <si>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</si>
  <si>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</si>
  <si>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</si>
  <si>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</si>
  <si>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</si>
  <si>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</si>
  <si>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</si>
  <si>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</si>
  <si>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</si>
  <si>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</si>
  <si>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</si>
  <si>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</si>
  <si>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</si>
  <si>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</si>
  <si>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</si>
  <si>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</si>
  <si>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</si>
  <si>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</si>
  <si>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</si>
  <si>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</si>
  <si>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</si>
  <si>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</si>
  <si>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</si>
  <si>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</si>
  <si>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</si>
  <si>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</si>
  <si>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</si>
  <si>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</si>
  <si>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</si>
  <si>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</si>
  <si>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</si>
  <si>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</si>
  <si>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</si>
  <si>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</si>
  <si>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</si>
  <si>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</si>
  <si>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</si>
  <si>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</si>
  <si>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</si>
  <si>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</si>
  <si>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</si>
  <si>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</si>
  <si>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</si>
  <si>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</si>
  <si>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</si>
  <si>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</si>
  <si>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</si>
  <si>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</si>
  <si>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</si>
  <si>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</si>
  <si>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</si>
  <si>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</si>
  <si>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</si>
  <si>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</si>
  <si>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</si>
  <si>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</si>
  <si>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</si>
  <si>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</si>
  <si>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</si>
  <si>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</si>
  <si>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</si>
  <si>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</si>
  <si>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</si>
  <si>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</si>
  <si>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</si>
  <si>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</si>
  <si>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</si>
  <si>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</si>
  <si>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</si>
  <si>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</si>
  <si>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</si>
  <si>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</si>
  <si>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</si>
  <si>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</si>
  <si>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</si>
  <si>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</si>
  <si>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</si>
  <si>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</si>
  <si>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</si>
  <si>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</si>
  <si>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</si>
  <si>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</si>
  <si>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</si>
  <si>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</si>
  <si>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</si>
  <si>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</si>
  <si>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</si>
  <si>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</si>
  <si>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</si>
  <si>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</si>
  <si>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</si>
  <si>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</si>
  <si>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</si>
  <si>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</si>
  <si>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</si>
  <si>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</si>
  <si>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</si>
  <si>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</si>
  <si>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</si>
  <si>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</si>
  <si>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</si>
  <si>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</si>
  <si>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</si>
  <si>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</si>
  <si>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</si>
  <si>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</si>
  <si>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</si>
  <si>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</si>
  <si>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</si>
  <si>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</si>
  <si>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</si>
  <si>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</si>
  <si>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</si>
  <si>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</si>
  <si>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</si>
  <si>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</si>
  <si>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</si>
  <si>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</si>
  <si>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</si>
  <si>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</si>
  <si>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</si>
  <si>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</si>
  <si>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</si>
  <si>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</si>
  <si>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</si>
  <si>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</si>
  <si>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</si>
  <si>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</si>
  <si>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</si>
  <si>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</si>
  <si>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</si>
  <si>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</si>
  <si>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</si>
  <si>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</si>
  <si>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</si>
  <si>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</si>
  <si>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</si>
  <si>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</si>
  <si>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</si>
  <si>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</si>
  <si>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</si>
  <si>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</si>
  <si>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</si>
  <si>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</si>
  <si>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</si>
  <si>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</si>
  <si>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</si>
  <si>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</si>
  <si>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</si>
  <si>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</si>
  <si>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</si>
  <si>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</si>
  <si>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</si>
  <si>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</si>
  <si>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</si>
  <si>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</si>
  <si>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</si>
  <si>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</si>
  <si>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</si>
  <si>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</si>
  <si>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</si>
  <si>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</si>
  <si>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</si>
  <si>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</si>
  <si>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</si>
  <si>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</si>
  <si>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</si>
  <si>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</si>
  <si>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</si>
  <si>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</si>
  <si>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</si>
  <si>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</si>
  <si>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</si>
  <si>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</si>
  <si>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</si>
  <si>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</si>
  <si>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</si>
  <si>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</si>
  <si>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</si>
  <si>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</si>
  <si>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</si>
  <si>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</si>
  <si>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</si>
  <si>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</si>
  <si>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</si>
  <si>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</si>
  <si>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</si>
  <si>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</si>
  <si>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</si>
  <si>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</si>
  <si>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</si>
  <si>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</si>
  <si>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</si>
  <si>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</si>
  <si>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</si>
  <si>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</si>
  <si>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</si>
  <si>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</si>
  <si>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</si>
  <si>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</si>
  <si>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</si>
  <si>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</si>
  <si>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</si>
  <si>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</si>
  <si>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</si>
  <si>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</si>
  <si>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</si>
  <si>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</si>
  <si>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</si>
  <si>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</si>
  <si>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</si>
  <si>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</si>
  <si>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</si>
  <si>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</si>
  <si>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</si>
  <si>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</si>
  <si>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</si>
  <si>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</si>
  <si>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</si>
  <si>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</si>
  <si>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</si>
  <si>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</si>
  <si>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</si>
  <si>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</si>
  <si>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</si>
  <si>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</si>
  <si>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</si>
  <si>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</si>
  <si>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</si>
  <si>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</si>
  <si>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</si>
  <si>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</si>
  <si>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</si>
  <si>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</si>
  <si>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</si>
  <si>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</si>
  <si>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</si>
  <si>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</si>
  <si>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</si>
  <si>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</si>
  <si>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</si>
  <si>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</si>
  <si>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</si>
  <si>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</si>
  <si>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</si>
  <si>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</si>
  <si>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</si>
  <si>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</si>
  <si>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</si>
  <si>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</si>
  <si>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</si>
  <si>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</si>
  <si>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</si>
  <si>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</si>
  <si>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</si>
  <si>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</si>
  <si>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</si>
  <si>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</si>
  <si>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</si>
  <si>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</si>
  <si>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</si>
  <si>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</si>
  <si>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</si>
  <si>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</si>
  <si>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</si>
  <si>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</si>
  <si>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</si>
  <si>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</si>
  <si>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</si>
  <si>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</si>
  <si>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</si>
  <si>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</si>
  <si>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</si>
  <si>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</si>
  <si>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</si>
  <si>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</si>
  <si>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</si>
  <si>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</si>
  <si>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</si>
  <si>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</si>
  <si>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</si>
  <si>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</si>
  <si>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</si>
  <si>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</si>
  <si>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</si>
  <si>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</si>
  <si>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</si>
  <si>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</si>
  <si>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</si>
  <si>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</si>
  <si>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</si>
  <si>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</si>
  <si>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</si>
  <si>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</si>
  <si>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</si>
  <si>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</si>
  <si>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</si>
  <si>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</si>
  <si>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</si>
  <si>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</si>
  <si>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</si>
  <si>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</si>
  <si>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</si>
  <si>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</si>
  <si>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</si>
  <si>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</si>
  <si>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</si>
  <si>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</si>
  <si>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</si>
  <si>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</si>
  <si>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</si>
  <si>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</si>
  <si>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</si>
  <si>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</si>
  <si>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</si>
  <si>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</si>
  <si>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</si>
  <si>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</si>
  <si>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</si>
  <si>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</si>
  <si>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</si>
  <si>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</si>
  <si>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</si>
  <si>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</si>
  <si>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</si>
  <si>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</si>
  <si>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</si>
  <si>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</si>
  <si>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</si>
  <si>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</si>
  <si>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</si>
  <si>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</si>
  <si>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</si>
  <si>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</si>
  <si>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</si>
  <si>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</si>
  <si>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</si>
  <si>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</si>
  <si>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</si>
  <si>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</si>
  <si>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</si>
  <si>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</si>
  <si>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</si>
  <si>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</si>
  <si>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</si>
  <si>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</si>
  <si>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</si>
  <si>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</si>
  <si>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</si>
  <si>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</si>
  <si>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</si>
  <si>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</si>
  <si>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</si>
  <si>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</si>
  <si>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</si>
  <si>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</si>
  <si>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</si>
  <si>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</si>
  <si>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</si>
  <si>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</si>
  <si>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</si>
  <si>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</si>
  <si>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</si>
  <si>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</si>
  <si>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</si>
  <si>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</si>
  <si>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</si>
  <si>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</si>
  <si>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</si>
  <si>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</si>
  <si>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</si>
  <si>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</si>
  <si>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</si>
  <si>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</si>
  <si>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</si>
  <si>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</si>
  <si>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</si>
  <si>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</si>
  <si>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</si>
  <si>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</si>
  <si>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</si>
  <si>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</si>
  <si>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</si>
  <si>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</si>
  <si>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</si>
  <si>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</si>
  <si>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</si>
  <si>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</si>
  <si>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</si>
  <si>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</si>
  <si>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</si>
  <si>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</si>
  <si>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</si>
  <si>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</si>
  <si>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</si>
  <si>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</si>
  <si>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</si>
  <si>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</si>
  <si>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</si>
  <si>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</si>
  <si>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</si>
  <si>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</si>
  <si>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</si>
  <si>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</si>
  <si>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</si>
  <si>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</si>
  <si>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</si>
  <si>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</si>
  <si>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</si>
  <si>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</si>
  <si>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</si>
  <si>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</si>
  <si>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</si>
  <si>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</si>
  <si>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</si>
  <si>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</si>
  <si>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</si>
  <si>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</si>
  <si>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</si>
  <si>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</si>
  <si>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</si>
  <si>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</si>
  <si>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</si>
  <si>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</si>
  <si>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</si>
  <si>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</si>
  <si>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</si>
  <si>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</si>
  <si>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</si>
  <si>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</si>
  <si>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</si>
  <si>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</si>
  <si>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</si>
  <si>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</si>
  <si>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</si>
  <si>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</si>
  <si>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</si>
  <si>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</si>
  <si>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</si>
  <si>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</si>
  <si>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</si>
  <si>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</si>
  <si>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</si>
  <si>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</si>
  <si>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</si>
  <si>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</si>
  <si>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</si>
  <si>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</si>
  <si>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</si>
  <si>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</si>
  <si>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</si>
  <si>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</si>
  <si>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</si>
  <si>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</si>
  <si>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</si>
  <si>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</si>
  <si>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</si>
  <si>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</si>
  <si>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</si>
  <si>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</si>
  <si>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</si>
  <si>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</si>
  <si>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</si>
  <si>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</si>
  <si>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</si>
  <si>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</si>
  <si>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</si>
  <si>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</si>
  <si>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</si>
  <si>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</si>
  <si>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</si>
  <si>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</si>
  <si>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</si>
  <si>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</si>
  <si>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</si>
  <si>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</si>
  <si>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</si>
  <si>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</si>
  <si>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</si>
  <si>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</si>
  <si>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</si>
  <si>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</si>
  <si>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</si>
  <si>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</si>
  <si>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</si>
  <si>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</si>
  <si>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</si>
  <si>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</si>
  <si>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</si>
  <si>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</si>
  <si>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</si>
  <si>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</si>
  <si>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</si>
  <si>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</si>
  <si>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</si>
  <si>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</si>
  <si>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</si>
  <si>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</si>
  <si>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</si>
  <si>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</si>
  <si>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</si>
  <si>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</si>
  <si>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</si>
  <si>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</si>
  <si>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</si>
  <si>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</si>
  <si>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</si>
  <si>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</si>
  <si>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</si>
  <si>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</si>
  <si>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</si>
  <si>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</si>
  <si>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</si>
  <si>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</si>
  <si>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</si>
  <si>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</si>
  <si>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</si>
  <si>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</si>
  <si>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</si>
  <si>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</si>
  <si>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</si>
  <si>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</si>
  <si>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</si>
  <si>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</si>
  <si>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</si>
  <si>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</si>
  <si>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</si>
  <si>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</si>
  <si>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</si>
  <si>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</si>
  <si>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</si>
  <si>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</si>
  <si>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</si>
  <si>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</si>
  <si>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</si>
  <si>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</si>
  <si>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</si>
  <si>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</si>
  <si>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</si>
  <si>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</si>
  <si>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</si>
  <si>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</si>
  <si>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</si>
  <si>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</si>
  <si>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</si>
  <si>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</si>
  <si>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</si>
  <si>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</si>
  <si>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</si>
  <si>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</si>
  <si>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</si>
  <si>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</si>
  <si>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</si>
  <si>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</si>
  <si>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</si>
  <si>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</si>
  <si>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</si>
  <si>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</si>
  <si>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</si>
  <si>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</si>
  <si>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</si>
  <si>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</si>
  <si>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</si>
  <si>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</si>
  <si>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</si>
  <si>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</si>
  <si>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</si>
  <si>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</si>
  <si>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</si>
  <si>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</si>
  <si>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</si>
  <si>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</si>
  <si>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</si>
  <si>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</si>
  <si>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</si>
  <si>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</si>
  <si>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</si>
  <si>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</si>
  <si>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</si>
  <si>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</si>
  <si>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</si>
  <si>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</si>
  <si>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</si>
  <si>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</si>
  <si>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</si>
  <si>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</si>
  <si>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</si>
  <si>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</si>
  <si>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</si>
  <si>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</si>
  <si>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</si>
  <si>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</si>
  <si>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</si>
  <si>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</si>
  <si>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</si>
  <si>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</si>
  <si>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</si>
  <si>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</si>
  <si>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</si>
  <si>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</si>
  <si>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</si>
  <si>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</si>
  <si>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</si>
  <si>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</si>
  <si>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</si>
  <si>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</si>
  <si>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</si>
  <si>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</si>
  <si>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</si>
  <si>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</si>
  <si>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</si>
  <si>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</si>
  <si>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</si>
  <si>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</si>
  <si>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</si>
  <si>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</si>
  <si>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</si>
  <si>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</si>
  <si>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</si>
  <si>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</si>
  <si>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</si>
  <si>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</si>
  <si>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</si>
  <si>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</si>
  <si>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</si>
  <si>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</si>
  <si>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</si>
  <si>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</si>
  <si>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</si>
  <si>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</si>
  <si>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</si>
  <si>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</si>
  <si>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</si>
  <si>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</si>
  <si>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</si>
  <si>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</si>
  <si>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</si>
  <si>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</si>
  <si>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</si>
  <si>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</si>
  <si>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</si>
  <si>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</si>
  <si>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</si>
  <si>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</si>
  <si>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</si>
  <si>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</si>
  <si>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</si>
  <si>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</si>
  <si>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</si>
  <si>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</si>
  <si>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</si>
  <si>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</si>
  <si>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</si>
  <si>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</si>
  <si>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</si>
  <si>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</si>
  <si>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</si>
  <si>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</si>
  <si>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</si>
  <si>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</si>
  <si>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</si>
  <si>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</si>
  <si>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</si>
  <si>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</si>
  <si>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</si>
  <si>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</si>
  <si>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</si>
  <si>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</si>
  <si>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</si>
  <si>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</si>
  <si>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</si>
  <si>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</si>
  <si>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</si>
  <si>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</si>
  <si>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</si>
  <si>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</si>
  <si>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</si>
  <si>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</si>
  <si>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</si>
  <si>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</si>
  <si>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</si>
  <si>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</si>
  <si>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</si>
  <si>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</si>
  <si>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</si>
  <si>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</si>
  <si>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</si>
  <si>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</si>
  <si>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</si>
  <si>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</si>
  <si>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</si>
  <si>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</si>
  <si>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</si>
  <si>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</si>
  <si>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</si>
  <si>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</si>
  <si>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</si>
  <si>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</si>
  <si>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</si>
  <si>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</si>
  <si>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</si>
  <si>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</si>
  <si>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</si>
  <si>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</si>
  <si>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</si>
  <si>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</si>
  <si>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</si>
  <si>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</si>
  <si>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</si>
  <si>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</si>
  <si>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</si>
  <si>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</si>
  <si>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</si>
  <si>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</si>
  <si>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</si>
  <si>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</si>
  <si>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</si>
  <si>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</si>
  <si>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</si>
  <si>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</si>
  <si>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</si>
  <si>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</si>
  <si>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</si>
  <si>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</si>
  <si>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</si>
  <si>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</si>
  <si>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</si>
  <si>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</si>
  <si>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</si>
  <si>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</si>
  <si>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</si>
  <si>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</si>
  <si>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</si>
  <si>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</si>
  <si>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</si>
  <si>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</si>
  <si>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</si>
  <si>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</si>
  <si>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</si>
  <si>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</si>
  <si>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</si>
  <si>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</si>
  <si>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</si>
  <si>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</si>
  <si>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</si>
  <si>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</si>
  <si>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</si>
  <si>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</si>
  <si>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</si>
  <si>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</si>
  <si>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</si>
  <si>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</si>
  <si>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</si>
  <si>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</si>
  <si>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</si>
  <si>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</si>
  <si>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</si>
  <si>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</si>
  <si>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</si>
  <si>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</si>
  <si>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</si>
  <si>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</si>
  <si>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</si>
  <si>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</si>
  <si>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</si>
  <si>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</si>
  <si>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</si>
  <si>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</si>
  <si>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</si>
  <si>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</si>
  <si>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</si>
  <si>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</si>
  <si>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</si>
  <si>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</si>
  <si>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</si>
  <si>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</si>
  <si>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</si>
  <si>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</si>
  <si>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</si>
  <si>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</si>
  <si>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</si>
  <si>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</si>
  <si>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</si>
  <si>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</si>
  <si>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</si>
  <si>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</si>
  <si>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</si>
  <si>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</si>
  <si>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</si>
  <si>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</si>
  <si>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</si>
  <si>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</si>
  <si>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</si>
  <si>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</si>
  <si>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</si>
  <si>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</si>
  <si>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</si>
  <si>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</si>
  <si>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</si>
  <si>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</si>
  <si>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</si>
  <si>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</si>
  <si>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</si>
  <si>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</si>
  <si>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</si>
  <si>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</si>
  <si>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</si>
  <si>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</si>
  <si>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</si>
  <si>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</si>
  <si>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</si>
  <si>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</si>
  <si>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</si>
  <si>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</si>
  <si>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</si>
  <si>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</si>
  <si>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</si>
  <si>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</si>
  <si>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</si>
  <si>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</si>
  <si>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</si>
  <si>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</si>
  <si>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</si>
  <si>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</si>
  <si>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</si>
  <si>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</si>
  <si>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</si>
  <si>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</si>
  <si>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</si>
  <si>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</si>
  <si>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</si>
  <si>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</si>
  <si>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</si>
  <si>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</si>
  <si>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</si>
  <si>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</si>
  <si>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</si>
  <si>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</si>
  <si>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</si>
  <si>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</si>
  <si>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</si>
  <si>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</si>
  <si>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</si>
  <si>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</si>
  <si>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</si>
  <si>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</si>
  <si>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</si>
  <si>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</si>
  <si>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</si>
  <si>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</si>
  <si>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</si>
  <si>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</si>
  <si>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</si>
  <si>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</si>
  <si>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</si>
  <si>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</si>
  <si>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</si>
  <si>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</si>
  <si>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</si>
  <si>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</si>
  <si>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</si>
  <si>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</si>
  <si>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</si>
  <si>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</si>
  <si>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</si>
  <si>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</si>
  <si>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</si>
  <si>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</si>
  <si>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</si>
  <si>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</si>
  <si>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</si>
  <si>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</si>
  <si>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</si>
  <si>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</si>
  <si>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</si>
  <si>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</si>
  <si>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</si>
  <si>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</si>
  <si>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</si>
  <si>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</si>
  <si>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</si>
  <si>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</si>
  <si>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</si>
  <si>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</si>
  <si>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</si>
  <si>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</si>
  <si>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</si>
  <si>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</si>
  <si>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</si>
  <si>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</si>
  <si>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</si>
  <si>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</si>
  <si>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</si>
  <si>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</si>
  <si>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</si>
  <si>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</si>
  <si>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</si>
  <si>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</si>
  <si>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</si>
  <si>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</si>
  <si>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</si>
  <si>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</si>
  <si>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</si>
  <si>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</si>
  <si>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</si>
  <si>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</si>
  <si>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</si>
  <si>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</si>
  <si>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</si>
  <si>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</si>
  <si>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</si>
  <si>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</si>
  <si>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</si>
  <si>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</si>
  <si>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</si>
  <si>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</si>
  <si>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</si>
  <si>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</si>
  <si>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</si>
  <si>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</si>
  <si>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</si>
  <si>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</si>
  <si>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</si>
  <si>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</si>
  <si>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</si>
  <si>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</si>
  <si>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</si>
  <si>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</si>
  <si>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</si>
  <si>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</si>
  <si>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</si>
  <si>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</si>
  <si>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</si>
  <si>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</si>
  <si>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</si>
  <si>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</si>
  <si>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</si>
  <si>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</si>
  <si>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</si>
  <si>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</si>
  <si>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</si>
  <si>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</si>
  <si>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</si>
  <si>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</si>
  <si>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</si>
  <si>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</si>
  <si>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</si>
  <si>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</si>
  <si>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</si>
  <si>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</si>
  <si>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</si>
  <si>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</si>
  <si>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</si>
  <si>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</si>
  <si>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</si>
  <si>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</si>
  <si>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</si>
  <si>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</si>
  <si>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</si>
  <si>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</si>
  <si>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</si>
  <si>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</si>
  <si>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</si>
  <si>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</si>
  <si>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</si>
  <si>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</si>
  <si>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</si>
  <si>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</si>
  <si>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</si>
  <si>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</si>
  <si>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</si>
  <si>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</si>
  <si>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</si>
  <si>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</si>
  <si>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</si>
  <si>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</si>
  <si>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</si>
  <si>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</si>
  <si>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</si>
  <si>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</si>
  <si>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</si>
  <si>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</si>
  <si>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</si>
  <si>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</si>
  <si>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</si>
  <si>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</si>
  <si>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</si>
  <si>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</si>
  <si>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</si>
  <si>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</si>
  <si>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</si>
  <si>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</si>
  <si>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</si>
  <si>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</si>
  <si>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</si>
  <si>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</si>
  <si>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</si>
  <si>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</si>
  <si>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</si>
  <si>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</si>
  <si>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</si>
  <si>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</si>
  <si>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</si>
  <si>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</si>
  <si>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</si>
  <si>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</si>
  <si>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</si>
  <si>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</si>
  <si>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</si>
  <si>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</si>
  <si>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</si>
  <si>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</si>
  <si>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</si>
  <si>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</si>
  <si>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</si>
  <si>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</si>
  <si>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</si>
  <si>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</si>
  <si>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</si>
  <si>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</si>
  <si>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</si>
  <si>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</si>
  <si>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</si>
  <si>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</si>
  <si>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</si>
  <si>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</si>
  <si>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</si>
  <si>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</si>
  <si>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</si>
  <si>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</si>
  <si>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</si>
  <si>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</si>
  <si>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</si>
  <si>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</si>
  <si>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</si>
  <si>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</si>
  <si>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</si>
  <si>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</si>
  <si>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</si>
  <si>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</si>
  <si>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</si>
  <si>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</si>
  <si>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</si>
  <si>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</si>
  <si>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</si>
  <si>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</si>
  <si>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</si>
  <si>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</si>
  <si>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</si>
  <si>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</si>
  <si>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</si>
  <si>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</si>
  <si>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</si>
  <si>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</si>
  <si>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</si>
  <si>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</si>
  <si>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</si>
  <si>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</si>
  <si>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</si>
  <si>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</si>
  <si>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</si>
  <si>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</si>
  <si>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</si>
  <si>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</si>
  <si>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</si>
  <si>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</si>
  <si>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</si>
  <si>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</si>
  <si>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</si>
  <si>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</si>
  <si>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</si>
  <si>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</si>
  <si>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</si>
  <si>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</si>
  <si>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</si>
  <si>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</si>
  <si>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</si>
  <si>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</si>
  <si>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</si>
  <si>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</si>
  <si>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</si>
  <si>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</si>
  <si>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</si>
  <si>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</si>
  <si>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</si>
  <si>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</si>
  <si>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</si>
  <si>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</si>
  <si>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</si>
  <si>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</si>
  <si>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</si>
  <si>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</si>
  <si>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</si>
  <si>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</si>
  <si>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</si>
  <si>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</si>
  <si>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</si>
  <si>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</si>
  <si>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</si>
  <si>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</si>
  <si>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</si>
  <si>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</si>
  <si>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</si>
  <si>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</si>
  <si>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</si>
  <si>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</si>
  <si>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</si>
  <si>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</si>
  <si>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</si>
  <si>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</si>
  <si>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</si>
  <si>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</si>
  <si>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</si>
  <si>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</si>
  <si>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</si>
  <si>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</si>
  <si>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</si>
  <si>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</si>
  <si>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</si>
  <si>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</si>
  <si>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</si>
  <si>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</si>
  <si>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</si>
  <si>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</si>
  <si>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</si>
  <si>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</si>
  <si>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</si>
  <si>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</si>
  <si>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</si>
  <si>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</si>
  <si>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</si>
  <si>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</si>
  <si>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</si>
  <si>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</si>
  <si>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</si>
  <si>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</si>
  <si>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</si>
  <si>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</si>
  <si>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</si>
  <si>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</si>
  <si>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</si>
  <si>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</si>
  <si>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</si>
  <si>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</si>
  <si>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</si>
  <si>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</si>
  <si>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</si>
  <si>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</si>
  <si>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</si>
  <si>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</si>
  <si>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</si>
  <si>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</si>
  <si>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</si>
  <si>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</si>
  <si>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</si>
  <si>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</si>
  <si>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</si>
  <si>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</si>
  <si>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</si>
  <si>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</si>
  <si>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</si>
  <si>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</si>
  <si>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</si>
  <si>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</si>
  <si>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</si>
  <si>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</si>
  <si>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</si>
  <si>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</si>
  <si>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</si>
  <si>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</si>
  <si>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</si>
  <si>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</si>
  <si>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</si>
  <si>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</si>
  <si>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</si>
  <si>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</si>
  <si>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</si>
  <si>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</si>
  <si>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</si>
  <si>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</si>
  <si>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</si>
  <si>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</si>
  <si>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</si>
  <si>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</si>
  <si>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</si>
  <si>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</si>
  <si>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</si>
  <si>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</si>
  <si>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</si>
  <si>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</si>
  <si>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</si>
  <si>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</si>
  <si>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</si>
  <si>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</si>
  <si>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</si>
  <si>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</si>
  <si>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</si>
  <si>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</si>
  <si>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</si>
  <si>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</si>
  <si>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</si>
  <si>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</si>
  <si>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</si>
  <si>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</si>
  <si>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</si>
  <si>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</si>
  <si>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</si>
  <si>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</si>
  <si>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</si>
  <si>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</si>
  <si>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</si>
  <si>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</si>
  <si>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</si>
  <si>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</si>
  <si>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</si>
  <si>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</si>
  <si>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</si>
  <si>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</si>
  <si>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</si>
  <si>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</si>
  <si>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</si>
  <si>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</si>
  <si>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</si>
  <si>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</si>
  <si>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</si>
  <si>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</si>
  <si>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</si>
  <si>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</si>
  <si>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</si>
  <si>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</si>
  <si>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</si>
  <si>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</si>
  <si>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</si>
  <si>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</si>
  <si>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</si>
  <si>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</si>
  <si>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</si>
  <si>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</si>
  <si>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</si>
  <si>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</si>
  <si>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</si>
  <si>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</si>
  <si>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</si>
  <si>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</si>
  <si>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</si>
  <si>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</si>
  <si>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</si>
  <si>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</si>
  <si>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</si>
  <si>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</si>
  <si>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</si>
  <si>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</si>
  <si>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</si>
  <si>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</si>
  <si>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</si>
  <si>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</si>
  <si>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</si>
  <si>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</si>
  <si>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</si>
  <si>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</si>
  <si>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</si>
  <si>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</si>
  <si>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</si>
  <si>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</si>
  <si>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</si>
  <si>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</si>
  <si>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</si>
  <si>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</si>
  <si>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</si>
  <si>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</si>
  <si>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</si>
  <si>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</si>
  <si>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</si>
  <si>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</si>
  <si>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</si>
  <si>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</si>
  <si>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</si>
  <si>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</si>
  <si>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</si>
  <si>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</si>
  <si>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</si>
  <si>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</si>
  <si>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</si>
  <si>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</si>
  <si>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</si>
  <si>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</si>
  <si>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</si>
  <si>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</si>
  <si>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</si>
  <si>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</si>
  <si>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</si>
  <si>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</si>
  <si>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</si>
  <si>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</si>
  <si>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</si>
  <si>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</si>
  <si>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</si>
  <si>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</si>
  <si>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</si>
  <si>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</si>
  <si>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</si>
  <si>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</si>
  <si>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</si>
  <si>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</si>
  <si>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</si>
  <si>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</si>
  <si>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</si>
  <si>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</si>
  <si>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</si>
  <si>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</si>
  <si>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</si>
  <si>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</si>
  <si>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</si>
  <si>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</si>
  <si>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</si>
  <si>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</si>
  <si>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</si>
  <si>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</si>
  <si>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</si>
  <si>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</si>
  <si>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</si>
  <si>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</si>
  <si>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</si>
  <si>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</si>
  <si>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</si>
  <si>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</si>
  <si>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</si>
  <si>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</si>
  <si>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</si>
  <si>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</si>
  <si>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</si>
  <si>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</si>
  <si>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</si>
  <si>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</si>
  <si>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</si>
  <si>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</si>
  <si>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</si>
  <si>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</si>
  <si>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</si>
  <si>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</si>
  <si>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</si>
  <si>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</si>
  <si>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</si>
  <si>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</si>
  <si>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</si>
  <si>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</si>
  <si>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</si>
  <si>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</si>
  <si>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</si>
  <si>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</si>
  <si>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</si>
  <si>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</si>
  <si>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</si>
  <si>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</si>
  <si>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</si>
  <si>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</si>
  <si>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</si>
  <si>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</si>
  <si>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</si>
  <si>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</si>
  <si>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</si>
  <si>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</si>
  <si>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</si>
  <si>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</si>
  <si>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</si>
  <si>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</si>
  <si>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</si>
  <si>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</si>
  <si>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</si>
  <si>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</si>
  <si>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</si>
  <si>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</si>
  <si>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</si>
  <si>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</si>
  <si>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</si>
  <si>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</si>
  <si>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</si>
  <si>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</si>
  <si>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</si>
  <si>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</si>
  <si>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</si>
  <si>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</si>
  <si>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</si>
  <si>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</si>
  <si>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</si>
  <si>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</si>
  <si>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</si>
  <si>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</si>
  <si>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</si>
  <si>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</si>
  <si>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</si>
  <si>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</si>
  <si>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</si>
  <si>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</si>
  <si>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</si>
  <si>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</si>
  <si>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</si>
  <si>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</si>
  <si>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</si>
  <si>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</si>
  <si>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</si>
  <si>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</si>
  <si>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</si>
  <si>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</si>
  <si>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</si>
  <si>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</si>
  <si>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</si>
  <si>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</si>
  <si>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</si>
  <si>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</si>
  <si>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</si>
  <si>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</si>
  <si>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</si>
  <si>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</si>
  <si>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</si>
  <si>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</si>
  <si>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</si>
  <si>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</si>
  <si>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</si>
  <si>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</si>
  <si>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</si>
  <si>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</si>
  <si>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</si>
  <si>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</si>
  <si>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</si>
  <si>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</si>
  <si>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</si>
  <si>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</si>
  <si>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</si>
  <si>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</si>
  <si>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</si>
  <si>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</si>
  <si>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</si>
  <si>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</si>
  <si>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</si>
  <si>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</si>
  <si>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</si>
  <si>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</si>
  <si>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</si>
  <si>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</si>
  <si>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</si>
  <si>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</si>
  <si>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</si>
  <si>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</si>
  <si>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</si>
  <si>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</si>
  <si>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</si>
  <si>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</si>
  <si>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</si>
  <si>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</si>
  <si>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</si>
  <si>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</si>
  <si>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</si>
  <si>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</si>
  <si>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</si>
  <si>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</si>
  <si>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</si>
  <si>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</si>
  <si>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</si>
  <si>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</si>
  <si>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</si>
  <si>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</si>
  <si>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</si>
  <si>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</si>
  <si>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</si>
  <si>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</si>
  <si>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</si>
  <si>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</si>
  <si>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</si>
  <si>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</si>
  <si>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</si>
  <si>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</si>
  <si>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</si>
  <si>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</si>
  <si>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</si>
  <si>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</si>
  <si>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</si>
  <si>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</si>
  <si>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</si>
  <si>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</si>
  <si>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</si>
  <si>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</si>
  <si>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</si>
  <si>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</si>
  <si>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</si>
  <si>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</si>
  <si>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</si>
  <si>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</si>
  <si>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</si>
  <si>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</si>
  <si>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</si>
  <si>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</si>
  <si>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</si>
  <si>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</si>
  <si>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</si>
  <si>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</si>
  <si>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</si>
  <si>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</si>
  <si>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</si>
  <si>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</si>
  <si>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</si>
  <si>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</si>
  <si>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</si>
  <si>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</si>
  <si>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</si>
  <si>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</si>
  <si>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</si>
  <si>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</si>
  <si>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</si>
  <si>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</si>
  <si>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</si>
  <si>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</si>
  <si>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</si>
  <si>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</si>
  <si>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</si>
  <si>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</si>
  <si>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</si>
  <si>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</si>
  <si>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</si>
  <si>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</si>
  <si>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</si>
  <si>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</si>
  <si>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</si>
  <si>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</si>
  <si>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</si>
  <si>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</si>
  <si>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</si>
  <si>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</si>
  <si>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</si>
  <si>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</si>
  <si>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</si>
  <si>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</si>
  <si>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</si>
  <si>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</si>
  <si>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</si>
  <si>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</si>
  <si>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</si>
  <si>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</si>
  <si>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</si>
  <si>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</si>
  <si>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</si>
  <si>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</si>
  <si>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</si>
  <si>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</si>
  <si>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</si>
  <si>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</si>
  <si>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</si>
  <si>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</si>
  <si>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</si>
  <si>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</si>
  <si>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</si>
  <si>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</si>
  <si>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</si>
  <si>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</si>
  <si>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</si>
  <si>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</si>
  <si>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</si>
  <si>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</si>
  <si>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</si>
  <si>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</si>
  <si>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</si>
  <si>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</si>
  <si>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</si>
  <si>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</si>
  <si>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</si>
  <si>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</si>
  <si>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</si>
  <si>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</si>
  <si>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</si>
  <si>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</si>
  <si>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</si>
  <si>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</si>
  <si>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</si>
  <si>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</si>
  <si>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</si>
  <si>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</si>
  <si>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</si>
  <si>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</si>
  <si>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</si>
  <si>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</si>
  <si>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</si>
  <si>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</si>
  <si>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</si>
  <si>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</si>
  <si>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</si>
  <si>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</si>
  <si>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</si>
  <si>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</si>
  <si>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</si>
  <si>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</si>
  <si>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</si>
  <si>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</si>
  <si>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</si>
  <si>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</si>
  <si>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</si>
  <si>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</si>
  <si>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</si>
  <si>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</si>
  <si>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</si>
  <si>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</si>
  <si>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</si>
  <si>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</si>
  <si>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</si>
  <si>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</si>
  <si>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</si>
  <si>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</si>
  <si>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</si>
  <si>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</si>
  <si>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</si>
  <si>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</si>
  <si>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</si>
  <si>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</si>
  <si>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</si>
  <si>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</si>
  <si>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</si>
  <si>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</si>
  <si>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</si>
  <si>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</si>
  <si>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</si>
  <si>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</si>
  <si>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</si>
  <si>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</si>
  <si>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</si>
  <si>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</si>
  <si>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</si>
  <si>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</si>
  <si>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</si>
  <si>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</si>
  <si>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</si>
  <si>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</si>
  <si>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</si>
  <si>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</si>
  <si>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</si>
  <si>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</si>
  <si>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</si>
  <si>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</si>
  <si>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</si>
  <si>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</si>
  <si>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</si>
  <si>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</si>
  <si>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</si>
  <si>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</si>
  <si>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</si>
  <si>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</si>
  <si>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</si>
  <si>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</si>
  <si>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</si>
  <si>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</si>
  <si>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</si>
  <si>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</si>
  <si>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</si>
  <si>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</si>
  <si>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</si>
  <si>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</si>
  <si>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</si>
  <si>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</si>
  <si>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</si>
  <si>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</si>
  <si>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</si>
  <si>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</si>
  <si>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</si>
  <si>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</si>
  <si>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</si>
  <si>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</si>
  <si>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</si>
  <si>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</si>
  <si>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</si>
  <si>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</si>
  <si>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</si>
  <si>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</si>
  <si>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</si>
  <si>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</si>
  <si>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</si>
  <si>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</si>
  <si>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</si>
  <si>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</si>
  <si>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</si>
  <si>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</si>
  <si>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</si>
  <si>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</si>
  <si>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</si>
  <si>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</si>
  <si>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</si>
  <si>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</si>
  <si>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</si>
  <si>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</si>
  <si>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</si>
  <si>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</si>
  <si>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</si>
  <si>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</si>
  <si>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</si>
  <si>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</si>
  <si>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</si>
  <si>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</si>
  <si>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</si>
  <si>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</si>
  <si>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</si>
  <si>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</si>
  <si>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</si>
  <si>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</si>
  <si>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</si>
  <si>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</si>
  <si>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</si>
  <si>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</si>
  <si>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</si>
  <si>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</si>
  <si>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</si>
  <si>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</si>
  <si>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</si>
  <si>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</si>
  <si>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</si>
  <si>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</si>
  <si>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</si>
  <si>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</si>
  <si>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</si>
  <si>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</si>
  <si>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</si>
  <si>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</si>
  <si>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</si>
  <si>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</si>
  <si>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</si>
  <si>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</si>
  <si>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</si>
  <si>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</si>
  <si>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</si>
  <si>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</si>
  <si>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</si>
  <si>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</si>
  <si>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</si>
  <si>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</si>
  <si>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</si>
  <si>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</si>
  <si>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</si>
  <si>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</si>
  <si>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</si>
  <si>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</si>
  <si>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</si>
  <si>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</si>
  <si>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</si>
  <si>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</si>
  <si>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</si>
  <si>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</si>
  <si>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</si>
  <si>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</si>
  <si>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</si>
  <si>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</si>
  <si>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</si>
  <si>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</si>
  <si>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</si>
  <si>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</si>
  <si>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</si>
  <si>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</si>
  <si>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</si>
  <si>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</si>
  <si>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</si>
  <si>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</si>
  <si>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</si>
  <si>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</si>
  <si>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</si>
  <si>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</si>
  <si>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</si>
  <si>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</si>
  <si>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</si>
  <si>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</si>
  <si>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</si>
  <si>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</si>
  <si>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</si>
  <si>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</si>
  <si>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</si>
  <si>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</si>
  <si>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</si>
  <si>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</si>
  <si>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</si>
  <si>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</si>
  <si>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</si>
  <si>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</si>
  <si>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</si>
  <si>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</si>
  <si>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</si>
  <si>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</si>
  <si>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</si>
  <si>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</si>
  <si>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</si>
  <si>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</si>
  <si>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</si>
  <si>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</si>
  <si>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</si>
  <si>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</si>
  <si>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</si>
  <si>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</si>
  <si>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</si>
  <si>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</si>
  <si>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</si>
  <si>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</si>
  <si>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</si>
  <si>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</si>
  <si>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</si>
  <si>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</si>
  <si>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</si>
  <si>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</si>
  <si>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</si>
  <si>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</si>
  <si>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</si>
  <si>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</si>
  <si>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</si>
  <si>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</si>
  <si>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</si>
  <si>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</si>
  <si>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</si>
  <si>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</si>
  <si>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</si>
  <si>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</si>
  <si>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</si>
  <si>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</si>
  <si>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</si>
  <si>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</si>
  <si>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</si>
  <si>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</si>
  <si>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</si>
  <si>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</si>
  <si>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</si>
  <si>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</si>
  <si>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</si>
  <si>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</si>
  <si>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</si>
  <si>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</si>
  <si>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</si>
  <si>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</si>
  <si>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</si>
  <si>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</si>
  <si>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</si>
  <si>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</si>
  <si>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</si>
  <si>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</si>
  <si>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</si>
  <si>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</si>
  <si>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</si>
  <si>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</si>
  <si>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</si>
  <si>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</si>
  <si>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</si>
  <si>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</si>
  <si>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</si>
  <si>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</si>
  <si>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</si>
  <si>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</si>
  <si>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</si>
  <si>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</si>
  <si>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</si>
  <si>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</si>
  <si>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</si>
  <si>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</si>
  <si>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</si>
  <si>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</si>
  <si>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</si>
  <si>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</si>
  <si>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</si>
  <si>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</si>
  <si>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</si>
  <si>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</si>
  <si>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</si>
  <si>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</si>
  <si>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</si>
  <si>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</si>
  <si>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</si>
  <si>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</si>
  <si>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</si>
  <si>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</si>
  <si>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</si>
  <si>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</si>
  <si>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</si>
  <si>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</si>
  <si>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</si>
  <si>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</si>
  <si>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</si>
  <si>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</si>
  <si>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</si>
  <si>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</si>
  <si>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</si>
  <si>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</si>
  <si>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</si>
  <si>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</si>
  <si>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</si>
  <si>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</si>
  <si>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</si>
  <si>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</si>
  <si>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</si>
  <si>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</si>
  <si>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</si>
  <si>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</si>
  <si>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</si>
  <si>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</si>
  <si>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</si>
  <si>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</si>
  <si>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</si>
  <si>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</si>
  <si>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</si>
  <si>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</si>
  <si>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</si>
  <si>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</si>
  <si>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</si>
  <si>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</si>
  <si>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</si>
  <si>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</si>
  <si>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</si>
  <si>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</si>
  <si>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</si>
  <si>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</si>
  <si>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</si>
  <si>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</si>
  <si>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</si>
  <si>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</si>
  <si>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</si>
  <si>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</si>
  <si>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</si>
  <si>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</si>
  <si>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</si>
  <si>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</si>
  <si>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</si>
  <si>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</si>
  <si>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</si>
  <si>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</si>
  <si>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</si>
  <si>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</si>
  <si>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</si>
  <si>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</si>
  <si>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</si>
  <si>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</si>
  <si>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</si>
  <si>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</si>
  <si>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</si>
  <si>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</si>
  <si>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</si>
  <si>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</si>
  <si>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</si>
  <si>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</si>
  <si>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</si>
  <si>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</si>
  <si>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</si>
  <si>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</si>
  <si>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</si>
  <si>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</si>
  <si>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</si>
  <si>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</si>
  <si>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</si>
  <si>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</si>
  <si>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</si>
  <si>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</si>
  <si>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</si>
  <si>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</si>
  <si>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</si>
  <si>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</si>
  <si>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</si>
  <si>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</si>
  <si>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</si>
  <si>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</si>
  <si>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</si>
  <si>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</si>
  <si>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</si>
  <si>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</si>
  <si>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</si>
  <si>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</si>
  <si>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</si>
  <si>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</si>
  <si>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</si>
  <si>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</si>
  <si>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</si>
  <si>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</si>
  <si>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</si>
  <si>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</si>
  <si>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</si>
  <si>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</si>
  <si>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</si>
  <si>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</si>
  <si>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</si>
  <si>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</si>
  <si>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</si>
  <si>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</si>
  <si>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</si>
  <si>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</si>
  <si>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</si>
  <si>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</si>
  <si>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</si>
  <si>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</si>
  <si>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</si>
  <si>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</si>
  <si>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</si>
  <si>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</si>
  <si>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</si>
  <si>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</si>
  <si>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</si>
  <si>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</si>
  <si>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</si>
  <si>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</si>
  <si>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</si>
  <si>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</si>
  <si>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</si>
  <si>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</si>
  <si>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</si>
  <si>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</si>
  <si>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</si>
  <si>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</si>
  <si>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</si>
  <si>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</si>
  <si>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</si>
  <si>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</si>
  <si>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</si>
  <si>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</si>
  <si>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</si>
  <si>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</si>
  <si>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</si>
  <si>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</si>
  <si>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</si>
  <si>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</si>
  <si>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</si>
  <si>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</si>
  <si>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</si>
  <si>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</si>
  <si>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</si>
  <si>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</si>
  <si>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</si>
  <si>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</si>
  <si>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</si>
  <si>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</si>
  <si>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</si>
  <si>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</si>
  <si>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</si>
  <si>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</si>
  <si>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</si>
  <si>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</si>
  <si>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</si>
  <si>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</si>
  <si>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</si>
  <si>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</si>
  <si>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</si>
  <si>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</si>
  <si>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</si>
  <si>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</si>
  <si>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</si>
  <si>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</si>
  <si>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</si>
  <si>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</si>
  <si>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</si>
  <si>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</si>
  <si>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</si>
  <si>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</si>
  <si>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</si>
  <si>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</si>
  <si>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</si>
  <si>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</si>
  <si>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</si>
  <si>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</si>
  <si>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</si>
  <si>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</si>
  <si>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</si>
  <si>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</si>
  <si>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</si>
  <si>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</si>
  <si>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</si>
  <si>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</si>
  <si>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</si>
  <si>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</si>
  <si>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</si>
  <si>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</si>
  <si>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</si>
  <si>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</si>
  <si>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</si>
  <si>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</si>
  <si>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</si>
  <si>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</si>
  <si>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</si>
  <si>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</si>
  <si>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</si>
  <si>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</si>
  <si>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</si>
  <si>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</si>
  <si>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</si>
  <si>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</si>
  <si>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</si>
  <si>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</si>
  <si>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</si>
  <si>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</si>
  <si>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</si>
  <si>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</si>
  <si>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</si>
  <si>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</si>
  <si>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</si>
  <si>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</si>
  <si>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</si>
  <si>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</si>
  <si>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</si>
  <si>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</si>
  <si>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</si>
  <si>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</si>
  <si>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</si>
  <si>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</si>
  <si>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</si>
  <si>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</si>
  <si>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</si>
  <si>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</si>
  <si>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</si>
  <si>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</si>
  <si>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</si>
  <si>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</si>
  <si>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</si>
  <si>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</si>
  <si>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</si>
  <si>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</si>
  <si>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</si>
  <si>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</si>
  <si>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</si>
  <si>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</si>
  <si>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</si>
  <si>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</si>
  <si>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</si>
  <si>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</si>
  <si>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</si>
  <si>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</si>
  <si>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</si>
  <si>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</si>
  <si>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</si>
  <si>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</si>
  <si>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</si>
  <si>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</si>
  <si>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</si>
  <si>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</si>
  <si>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</si>
  <si>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</si>
  <si>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</si>
  <si>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</si>
  <si>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</si>
  <si>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</si>
  <si>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</si>
  <si>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</si>
  <si>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</si>
  <si>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</si>
  <si>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</si>
  <si>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</si>
  <si>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</si>
  <si>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</si>
  <si>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</si>
  <si>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</si>
  <si>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</si>
  <si>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</si>
  <si>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</si>
  <si>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</si>
  <si>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</si>
  <si>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</si>
  <si>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</si>
  <si>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</si>
  <si>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</si>
  <si>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</si>
  <si>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</si>
  <si>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</si>
  <si>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</si>
  <si>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</si>
  <si>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</si>
  <si>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</si>
  <si>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</si>
  <si>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</si>
  <si>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</si>
  <si>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</si>
  <si>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</si>
  <si>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</si>
  <si>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</si>
  <si>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</si>
  <si>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</si>
  <si>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</si>
  <si>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</si>
  <si>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</si>
  <si>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</si>
  <si>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</si>
  <si>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</si>
  <si>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</si>
  <si>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</si>
  <si>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</si>
  <si>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</si>
  <si>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</si>
  <si>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</si>
  <si>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</si>
  <si>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</si>
  <si>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</si>
  <si>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</si>
  <si>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</si>
  <si>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</si>
  <si>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</si>
  <si>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</si>
  <si>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</si>
  <si>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</si>
  <si>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</si>
  <si>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</si>
  <si>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</si>
  <si>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</si>
  <si>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</si>
  <si>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</si>
  <si>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</si>
  <si>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</si>
  <si>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</si>
  <si>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</si>
  <si>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</si>
  <si>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</si>
  <si>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</si>
  <si>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</si>
  <si>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</si>
  <si>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</si>
  <si>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</si>
  <si>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</si>
  <si>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</si>
  <si>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</si>
  <si>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</si>
  <si>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</si>
  <si>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</si>
  <si>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</si>
  <si>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</si>
  <si>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</si>
  <si>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</si>
  <si>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</si>
  <si>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</si>
  <si>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</si>
  <si>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</si>
  <si>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</si>
  <si>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</si>
  <si>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</si>
  <si>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</si>
  <si>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</si>
  <si>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</si>
  <si>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</si>
  <si>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</si>
  <si>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</si>
  <si>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</si>
  <si>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</si>
  <si>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</si>
  <si>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</si>
  <si>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</si>
  <si>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</si>
  <si>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</si>
  <si>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</si>
  <si>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</si>
  <si>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</si>
  <si>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</si>
  <si>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</si>
  <si>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</si>
  <si>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</si>
  <si>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</si>
  <si>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</si>
  <si>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</si>
  <si>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</si>
  <si>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</si>
  <si>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</si>
  <si>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</si>
  <si>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</si>
  <si>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</si>
  <si>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</si>
  <si>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</si>
  <si>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</si>
  <si>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</si>
  <si>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</si>
  <si>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</si>
  <si>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</si>
  <si>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</si>
  <si>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</si>
  <si>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</si>
  <si>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</si>
  <si>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</si>
  <si>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</si>
  <si>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</si>
  <si>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</si>
  <si>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</si>
  <si>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</si>
  <si>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</si>
  <si>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</si>
  <si>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</si>
  <si>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</si>
  <si>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</si>
  <si>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</si>
  <si>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</si>
  <si>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</si>
  <si>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</si>
  <si>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</si>
  <si>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</si>
  <si>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</si>
  <si>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</si>
  <si>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</si>
  <si>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</si>
  <si>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</si>
  <si>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</si>
  <si>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</si>
  <si>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</si>
  <si>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</si>
  <si>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</si>
  <si>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</si>
  <si>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</si>
  <si>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</si>
  <si>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</si>
  <si>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</si>
  <si>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</si>
  <si>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</si>
  <si>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</si>
  <si>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</si>
  <si>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</si>
  <si>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</si>
  <si>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</si>
  <si>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</si>
  <si>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</si>
  <si>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</si>
  <si>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</si>
  <si>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</si>
  <si>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</si>
  <si>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</si>
  <si>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</si>
  <si>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</si>
  <si>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</si>
  <si>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</si>
  <si>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</si>
  <si>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</si>
  <si>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</si>
  <si>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</si>
  <si>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</si>
  <si>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</si>
  <si>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</si>
  <si>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</si>
  <si>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</si>
  <si>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</si>
  <si>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</si>
  <si>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</si>
  <si>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</si>
  <si>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</si>
  <si>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</si>
  <si>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</si>
  <si>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</si>
  <si>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</si>
  <si>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</si>
  <si>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</si>
  <si>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</si>
  <si>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</si>
  <si>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</si>
  <si>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</si>
  <si>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</si>
  <si>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</si>
  <si>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</si>
  <si>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</si>
  <si>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</si>
  <si>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</si>
  <si>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</si>
  <si>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</si>
  <si>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</si>
  <si>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</si>
  <si>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</si>
  <si>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</si>
  <si>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</si>
  <si>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</si>
  <si>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</si>
  <si>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</si>
  <si>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</si>
  <si>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</si>
  <si>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</si>
  <si>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</si>
  <si>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</si>
  <si>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</si>
  <si>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</si>
  <si>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</si>
  <si>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</si>
  <si>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</si>
  <si>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</si>
  <si>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</si>
  <si>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</si>
  <si>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</si>
  <si>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</si>
  <si>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</si>
  <si>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</si>
  <si>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</si>
  <si>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</si>
  <si>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</si>
  <si>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</si>
  <si>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</si>
  <si>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</si>
  <si>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</si>
  <si>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</si>
  <si>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</si>
  <si>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</si>
  <si>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</si>
  <si>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</si>
  <si>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</si>
  <si>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</si>
  <si>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</si>
  <si>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</si>
  <si>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</si>
  <si>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</si>
  <si>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</si>
  <si>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</si>
  <si>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</si>
  <si>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</si>
  <si>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</si>
  <si>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</si>
  <si>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</si>
  <si>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</si>
  <si>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</si>
  <si>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</si>
  <si>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</si>
  <si>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</si>
  <si>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</si>
  <si>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</si>
  <si>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</si>
  <si>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</si>
  <si>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</si>
  <si>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</si>
  <si>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</si>
  <si>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</si>
  <si>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</si>
  <si>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</si>
  <si>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</si>
  <si>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</si>
  <si>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</si>
  <si>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</si>
  <si>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</si>
  <si>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</si>
  <si>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</si>
  <si>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</si>
  <si>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</si>
  <si>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</si>
  <si>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</si>
  <si>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</si>
  <si>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</si>
  <si>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</si>
  <si>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</si>
  <si>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</si>
  <si>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</si>
  <si>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</si>
  <si>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</si>
  <si>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</si>
  <si>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</si>
  <si>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</si>
  <si>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</si>
  <si>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</si>
  <si>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</si>
  <si>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</si>
  <si>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</si>
  <si>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</si>
  <si>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</si>
  <si>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</si>
  <si>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</si>
  <si>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</si>
  <si>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</si>
  <si>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</si>
  <si>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</si>
  <si>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</si>
  <si>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</si>
  <si>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</si>
  <si>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</si>
  <si>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</si>
  <si>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</si>
  <si>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</si>
  <si>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</si>
  <si>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</si>
  <si>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</si>
  <si>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</si>
  <si>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</si>
  <si>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</si>
  <si>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</si>
  <si>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</si>
  <si>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</si>
  <si>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</si>
  <si>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</si>
  <si>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</si>
  <si>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</si>
  <si>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</si>
  <si>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</si>
  <si>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</si>
  <si>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</si>
  <si>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</si>
  <si>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</si>
  <si>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</si>
  <si>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</si>
  <si>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</si>
  <si>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</si>
  <si>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</si>
  <si>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</si>
  <si>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</si>
  <si>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</si>
  <si>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</si>
  <si>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</si>
  <si>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</si>
  <si>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</si>
  <si>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</si>
  <si>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</si>
  <si>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</si>
  <si>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</si>
  <si>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</si>
  <si>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</si>
  <si>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</si>
  <si>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</si>
  <si>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</si>
  <si>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</si>
  <si>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</si>
  <si>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</si>
  <si>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</si>
  <si>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</si>
  <si>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</si>
  <si>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</si>
  <si>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</si>
  <si>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</si>
  <si>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</si>
  <si>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</si>
  <si>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</si>
  <si>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</si>
  <si>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</si>
  <si>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</si>
  <si>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</si>
  <si>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</si>
  <si>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</si>
  <si>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</si>
  <si>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</si>
  <si>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</si>
  <si>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</si>
  <si>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</si>
  <si>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</si>
  <si>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</si>
  <si>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</si>
  <si>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</si>
  <si>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</si>
  <si>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</si>
  <si>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</si>
  <si>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</si>
  <si>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</si>
  <si>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</si>
  <si>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</si>
  <si>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</si>
  <si>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</si>
  <si>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</si>
  <si>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</si>
  <si>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</si>
  <si>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</si>
  <si>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</si>
  <si>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</si>
  <si>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</si>
  <si>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</si>
  <si>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</si>
  <si>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</si>
  <si>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</si>
  <si>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</si>
  <si>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</si>
  <si>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</si>
  <si>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</si>
  <si>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</si>
  <si>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</si>
  <si>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</si>
  <si>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</si>
  <si>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</si>
  <si>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</si>
  <si>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</si>
  <si>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</si>
  <si>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</si>
  <si>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</si>
  <si>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</si>
  <si>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</si>
  <si>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</si>
  <si>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</si>
  <si>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</si>
  <si>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</si>
  <si>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</si>
  <si>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</si>
  <si>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</si>
  <si>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</si>
  <si>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</si>
  <si>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</si>
  <si>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</si>
  <si>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</si>
  <si>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</si>
  <si>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</si>
  <si>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</si>
  <si>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</si>
  <si>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</si>
  <si>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</si>
  <si>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</si>
  <si>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</si>
  <si>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</si>
  <si>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</si>
  <si>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</si>
  <si>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</si>
  <si>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</si>
  <si>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</si>
  <si>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</si>
  <si>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</si>
  <si>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</si>
  <si>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</si>
  <si>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</si>
  <si>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</si>
  <si>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</si>
  <si>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</si>
  <si>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</si>
  <si>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</si>
  <si>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</si>
  <si>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</si>
  <si>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</si>
  <si>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</si>
  <si>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</si>
  <si>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</si>
  <si>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</si>
  <si>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</si>
  <si>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</si>
  <si>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</si>
  <si>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</si>
  <si>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</si>
  <si>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</si>
  <si>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</si>
  <si>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</si>
  <si>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</si>
  <si>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</si>
  <si>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</si>
  <si>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</si>
  <si>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</si>
  <si>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</si>
  <si>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</si>
  <si>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</si>
  <si>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</si>
  <si>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</si>
  <si>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</si>
  <si>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</si>
  <si>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</si>
  <si>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</si>
  <si>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</si>
  <si>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</si>
  <si>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</si>
  <si>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</si>
  <si>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</si>
  <si>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</si>
  <si>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</si>
  <si>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</si>
  <si>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</si>
  <si>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</si>
  <si>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</si>
  <si>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</si>
  <si>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</si>
  <si>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</si>
  <si>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</si>
  <si>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</si>
  <si>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</si>
  <si>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</si>
  <si>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</si>
  <si>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</si>
  <si>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</si>
  <si>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</si>
  <si>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</si>
  <si>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</si>
  <si>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</si>
  <si>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</si>
  <si>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</si>
  <si>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</si>
  <si>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</si>
  <si>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</si>
  <si>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</si>
  <si>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</si>
  <si>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</si>
  <si>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</si>
  <si>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</si>
  <si>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</si>
  <si>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</si>
  <si>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</si>
  <si>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</si>
  <si>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</si>
  <si>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</si>
  <si>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</si>
  <si>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</si>
  <si>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</si>
  <si>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</si>
  <si>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</si>
  <si>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</si>
  <si>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</si>
  <si>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</si>
  <si>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</si>
  <si>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</si>
  <si>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</si>
  <si>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</si>
  <si>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</si>
  <si>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</si>
  <si>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</si>
  <si>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</si>
  <si>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</si>
  <si>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</si>
  <si>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</si>
  <si>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</si>
  <si>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</si>
  <si>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</si>
  <si>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</si>
  <si>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</si>
  <si>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</si>
  <si>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</si>
  <si>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</si>
  <si>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</si>
  <si>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</si>
  <si>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</si>
  <si>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</si>
  <si>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</si>
  <si>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</si>
  <si>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</si>
  <si>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</si>
  <si>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</si>
  <si>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</si>
  <si>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</si>
  <si>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</si>
  <si>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</si>
  <si>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</si>
  <si>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</si>
  <si>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</si>
  <si>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</si>
  <si>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</si>
  <si>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</si>
  <si>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</si>
  <si>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</si>
  <si>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</si>
  <si>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</si>
  <si>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</si>
  <si>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</si>
  <si>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</si>
  <si>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</si>
  <si>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</si>
  <si>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</si>
  <si>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</si>
  <si>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</si>
  <si>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</si>
  <si>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</si>
  <si>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</si>
  <si>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</si>
  <si>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</si>
  <si>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</si>
  <si>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</si>
  <si>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</si>
  <si>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</si>
  <si>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</si>
  <si>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</si>
  <si>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</si>
  <si>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</si>
  <si>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</si>
  <si>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</si>
  <si>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</si>
  <si>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</si>
  <si>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</si>
  <si>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</si>
  <si>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</si>
  <si>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</si>
  <si>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</si>
  <si>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</si>
  <si>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</si>
  <si>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</si>
  <si>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</si>
  <si>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</si>
  <si>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</si>
  <si>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</si>
  <si>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</si>
  <si>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</si>
  <si>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</si>
  <si>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</si>
  <si>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</si>
  <si>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</si>
  <si>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</si>
  <si>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</si>
  <si>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</si>
  <si>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</si>
  <si>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</si>
  <si>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</si>
  <si>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</si>
  <si>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</si>
  <si>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</si>
  <si>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</si>
  <si>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</si>
  <si>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</si>
  <si>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</si>
  <si>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</si>
  <si>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</si>
  <si>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</si>
  <si>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</si>
  <si>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</si>
  <si>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</si>
  <si>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</si>
  <si>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</si>
  <si>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</si>
  <si>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</si>
  <si>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</si>
  <si>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</si>
  <si>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</si>
  <si>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</si>
  <si>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</si>
  <si>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</si>
  <si>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</si>
  <si>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</si>
  <si>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</si>
  <si>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</si>
  <si>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</si>
  <si>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</si>
  <si>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</si>
  <si>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</si>
  <si>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</si>
  <si>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</si>
  <si>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</si>
  <si>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</si>
  <si>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</si>
  <si>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</si>
  <si>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</si>
  <si>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</si>
  <si>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</si>
  <si>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</si>
  <si>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</si>
  <si>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</si>
  <si>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</si>
  <si>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</si>
  <si>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</si>
  <si>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</si>
  <si>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</si>
  <si>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</si>
  <si>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</si>
  <si>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</si>
  <si>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</si>
  <si>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</si>
  <si>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</si>
  <si>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</si>
  <si>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</si>
  <si>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</si>
  <si>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</si>
  <si>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</si>
  <si>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</si>
  <si>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</si>
  <si>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</si>
  <si>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</si>
  <si>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</si>
  <si>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</si>
  <si>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</si>
  <si>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</si>
  <si>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</si>
  <si>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</si>
  <si>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</si>
  <si>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</si>
  <si>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</si>
  <si>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</si>
  <si>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</si>
  <si>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</si>
  <si>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</si>
  <si>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</si>
  <si>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</si>
  <si>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</si>
  <si>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</si>
  <si>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</si>
  <si>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</si>
  <si>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</si>
  <si>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</si>
  <si>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</si>
  <si>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</si>
  <si>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</si>
  <si>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</si>
  <si>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</si>
  <si>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</si>
  <si>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</si>
  <si>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</si>
  <si>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</si>
  <si>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</si>
  <si>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</si>
  <si>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</si>
  <si>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</si>
  <si>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</si>
  <si>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</si>
  <si>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</si>
  <si>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</si>
  <si>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</si>
  <si>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</si>
  <si>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</si>
  <si>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</si>
  <si>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</si>
  <si>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</si>
  <si>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</si>
  <si>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</si>
  <si>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</si>
  <si>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</si>
  <si>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</si>
  <si>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</si>
  <si>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</si>
  <si>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</si>
  <si>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</si>
  <si>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</si>
  <si>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</si>
  <si>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</si>
  <si>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</si>
  <si>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</si>
  <si>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</si>
  <si>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</si>
  <si>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</si>
  <si>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</si>
  <si>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</si>
  <si>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</si>
  <si>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</si>
  <si>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</si>
  <si>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</si>
  <si>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</si>
  <si>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</si>
  <si>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</si>
  <si>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</si>
  <si>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</si>
  <si>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</si>
  <si>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</si>
  <si>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</si>
  <si>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</si>
  <si>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</si>
  <si>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</si>
  <si>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</si>
  <si>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</si>
  <si>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</si>
  <si>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</si>
  <si>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</si>
  <si>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</si>
  <si>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</si>
  <si>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</si>
  <si>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</si>
  <si>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</si>
  <si>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</si>
  <si>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</si>
  <si>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</si>
  <si>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</si>
  <si>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</si>
  <si>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</si>
  <si>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</si>
  <si>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</si>
  <si>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</si>
  <si>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</si>
  <si>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</si>
  <si>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</si>
  <si>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</si>
  <si>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</si>
  <si>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</si>
  <si>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</si>
  <si>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</si>
  <si>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</si>
  <si>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</si>
  <si>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</si>
  <si>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</si>
  <si>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</si>
  <si>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</si>
  <si>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</si>
  <si>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</si>
  <si>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</si>
  <si>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</si>
  <si>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</si>
  <si>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</si>
  <si>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</si>
  <si>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</si>
  <si>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</si>
  <si>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</si>
  <si>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</si>
  <si>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</si>
  <si>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</si>
  <si>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</si>
  <si>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</si>
  <si>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</si>
  <si>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</si>
  <si>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</si>
  <si>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</si>
  <si>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</si>
  <si>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</si>
  <si>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</si>
  <si>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</si>
  <si>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</si>
  <si>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</si>
  <si>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</si>
  <si>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</si>
  <si>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</si>
  <si>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</si>
  <si>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</si>
  <si>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</si>
  <si>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</si>
  <si>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</si>
  <si>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</si>
  <si>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</si>
  <si>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</si>
  <si>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</si>
  <si>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</si>
  <si>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</si>
  <si>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</si>
  <si>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</si>
  <si>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</si>
  <si>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</si>
  <si>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</si>
  <si>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</si>
  <si>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</si>
  <si>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</si>
  <si>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</si>
  <si>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</si>
  <si>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</si>
  <si>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</si>
  <si>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</si>
  <si>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</si>
  <si>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</si>
  <si>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</si>
  <si>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</si>
  <si>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</si>
  <si>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</si>
  <si>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</si>
  <si>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</si>
  <si>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</si>
  <si>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</si>
  <si>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</si>
  <si>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</si>
  <si>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</si>
  <si>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</si>
  <si>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</si>
  <si>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</si>
  <si>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</si>
  <si>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</si>
  <si>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</si>
  <si>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</si>
  <si>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</si>
  <si>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</si>
  <si>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</si>
  <si>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</si>
  <si>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</si>
  <si>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</si>
  <si>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</si>
  <si>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</si>
  <si>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</si>
  <si>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</si>
  <si>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</si>
  <si>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</si>
  <si>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</si>
  <si>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</si>
  <si>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</si>
  <si>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</si>
  <si>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</si>
  <si>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</si>
  <si>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</si>
  <si>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</si>
  <si>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</si>
  <si>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</si>
  <si>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</si>
  <si>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</si>
  <si>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</si>
  <si>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</si>
  <si>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</si>
  <si>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</si>
  <si>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</si>
  <si>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</si>
  <si>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</si>
  <si>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</si>
  <si>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</si>
  <si>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</si>
  <si>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</si>
  <si>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</si>
  <si>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</si>
  <si>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</si>
  <si>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</si>
  <si>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</si>
  <si>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</si>
  <si>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</si>
  <si>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</si>
  <si>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</si>
  <si>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</si>
  <si>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</si>
  <si>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</si>
  <si>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</si>
  <si>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</si>
  <si>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</si>
  <si>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</si>
  <si>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</si>
  <si>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</si>
  <si>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</si>
  <si>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</si>
  <si>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</si>
  <si>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</si>
  <si>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</si>
  <si>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</si>
  <si>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</si>
  <si>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</si>
  <si>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</si>
  <si>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</si>
  <si>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</si>
  <si>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</si>
  <si>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</si>
  <si>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</si>
  <si>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</si>
  <si>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</si>
  <si>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</si>
  <si>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</si>
  <si>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</si>
  <si>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</si>
  <si>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</si>
  <si>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</si>
  <si>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</si>
  <si>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</si>
  <si>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</si>
  <si>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</si>
  <si>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</si>
  <si>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</si>
  <si>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</si>
  <si>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</si>
  <si>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</si>
  <si>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</si>
  <si>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</si>
  <si>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</si>
  <si>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</si>
  <si>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</si>
  <si>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</si>
  <si>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</si>
  <si>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</si>
  <si>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</si>
  <si>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</si>
  <si>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</si>
  <si>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</si>
  <si>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</si>
  <si>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</si>
  <si>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</si>
  <si>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</si>
  <si>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</si>
  <si>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</si>
  <si>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</si>
  <si>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</si>
  <si>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</si>
  <si>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</si>
  <si>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</si>
  <si>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</si>
  <si>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</si>
  <si>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</si>
  <si>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</si>
  <si>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</si>
  <si>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</si>
  <si>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</si>
  <si>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</si>
  <si>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</si>
  <si>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</si>
  <si>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</si>
  <si>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</si>
  <si>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</si>
  <si>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</si>
  <si>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</si>
  <si>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</si>
  <si>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</si>
  <si>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</si>
  <si>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</si>
  <si>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</si>
  <si>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</si>
  <si>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</si>
  <si>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</si>
  <si>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</si>
  <si>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</si>
  <si>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</si>
  <si>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</si>
  <si>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</si>
  <si>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</si>
  <si>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</si>
  <si>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</si>
  <si>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</si>
  <si>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</si>
  <si>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</si>
  <si>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</si>
  <si>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</si>
  <si>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</si>
  <si>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</si>
  <si>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</si>
  <si>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</si>
  <si>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</si>
  <si>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</si>
  <si>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</si>
  <si>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</si>
  <si>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</si>
  <si>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</si>
  <si>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</si>
  <si>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</si>
  <si>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</si>
  <si>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</si>
  <si>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</si>
  <si>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</si>
  <si>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</si>
  <si>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</si>
  <si>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</si>
  <si>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</si>
  <si>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</si>
  <si>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</si>
  <si>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</si>
  <si>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</si>
  <si>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</si>
  <si>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</si>
  <si>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</si>
  <si>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</si>
  <si>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</si>
  <si>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</si>
  <si>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</si>
  <si>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</si>
  <si>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</si>
  <si>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</si>
  <si>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</si>
  <si>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</si>
  <si>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</si>
  <si>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</si>
  <si>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</si>
  <si>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</si>
  <si>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</si>
  <si>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</si>
  <si>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</si>
  <si>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</si>
  <si>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</si>
  <si>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</si>
  <si>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</si>
  <si>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</si>
  <si>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</si>
  <si>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</si>
  <si>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</si>
  <si>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</si>
  <si>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</si>
  <si>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</si>
  <si>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</si>
  <si>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</si>
  <si>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</si>
  <si>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</si>
  <si>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</si>
  <si>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</si>
  <si>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</si>
  <si>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</si>
  <si>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</si>
  <si>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</si>
  <si>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</si>
  <si>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</si>
  <si>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</si>
  <si>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</si>
  <si>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</si>
  <si>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</si>
  <si>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</si>
  <si>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</si>
  <si>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</si>
  <si>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</si>
  <si>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</si>
  <si>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</si>
  <si>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</si>
  <si>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</si>
  <si>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</si>
  <si>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</si>
  <si>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</si>
  <si>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</si>
  <si>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</si>
  <si>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</si>
  <si>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</si>
  <si>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</si>
  <si>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</si>
  <si>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</si>
  <si>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</si>
  <si>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</si>
  <si>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</si>
  <si>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</si>
  <si>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</si>
  <si>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</si>
  <si>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</si>
  <si>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</si>
  <si>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</si>
  <si>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</si>
  <si>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</si>
  <si>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</si>
  <si>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</si>
  <si>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</si>
  <si>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</si>
  <si>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</si>
  <si>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</si>
  <si>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</si>
  <si>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</si>
  <si>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</si>
  <si>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</si>
  <si>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</si>
  <si>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</si>
  <si>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</si>
  <si>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</si>
  <si>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</si>
  <si>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</si>
  <si>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</si>
  <si>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</si>
  <si>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</si>
  <si>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</si>
  <si>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</si>
  <si>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</si>
  <si>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</si>
  <si>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</si>
  <si>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</si>
  <si>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</si>
  <si>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</si>
  <si>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</si>
  <si>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</si>
  <si>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</si>
  <si>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</si>
  <si>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</si>
  <si>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</si>
  <si>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</si>
  <si>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</si>
  <si>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</si>
  <si>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</si>
  <si>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</si>
  <si>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</si>
  <si>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</si>
  <si>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</si>
  <si>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</si>
  <si>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</si>
  <si>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</si>
  <si>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</si>
  <si>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</si>
  <si>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</si>
  <si>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</si>
  <si>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</si>
  <si>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</si>
  <si>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</si>
  <si>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</si>
  <si>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</si>
  <si>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</si>
  <si>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</si>
  <si>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</si>
  <si>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</si>
  <si>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</si>
  <si>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</si>
  <si>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</si>
  <si>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</si>
  <si>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</si>
  <si>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</si>
  <si>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</si>
  <si>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</si>
  <si>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</si>
  <si>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</si>
  <si>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</si>
  <si>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</si>
  <si>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</si>
  <si>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</si>
  <si>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</si>
  <si>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</si>
  <si>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</si>
  <si>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</si>
  <si>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</si>
  <si>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</si>
  <si>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</si>
  <si>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</si>
  <si>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</si>
  <si>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</si>
  <si>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</si>
  <si>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</si>
  <si>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</si>
  <si>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</si>
  <si>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</si>
  <si>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</si>
  <si>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</si>
  <si>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</si>
  <si>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</si>
  <si>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</si>
  <si>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</si>
  <si>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</si>
  <si>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</si>
  <si>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</si>
  <si>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</si>
  <si>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</si>
  <si>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</si>
  <si>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</si>
  <si>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</si>
  <si>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</si>
  <si>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</si>
  <si>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</si>
  <si>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</si>
  <si>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</si>
  <si>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</si>
  <si>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</si>
  <si>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</si>
  <si>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</si>
  <si>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</si>
  <si>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</si>
  <si>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</si>
  <si>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</si>
  <si>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</si>
  <si>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</si>
  <si>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</si>
  <si>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</si>
  <si>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</si>
  <si>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</si>
  <si>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</si>
  <si>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</si>
  <si>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</si>
  <si>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</si>
  <si>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</si>
  <si>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</si>
  <si>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</si>
  <si>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</si>
  <si>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</si>
  <si>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</si>
  <si>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</si>
  <si>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</si>
  <si>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</si>
  <si>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</si>
  <si>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</si>
  <si>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</si>
  <si>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</si>
  <si>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</si>
  <si>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</si>
  <si>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</si>
  <si>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</si>
  <si>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</si>
  <si>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</si>
  <si>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</si>
  <si>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</si>
  <si>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</si>
  <si>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</si>
  <si>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</si>
  <si>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</si>
  <si>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</si>
  <si>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</si>
  <si>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</si>
  <si>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</si>
  <si>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</si>
  <si>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</si>
  <si>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</si>
  <si>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</si>
  <si>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</si>
  <si>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</si>
  <si>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</si>
  <si>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</si>
  <si>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</si>
  <si>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</si>
  <si>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</si>
  <si>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</si>
  <si>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</si>
  <si>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</si>
  <si>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</si>
  <si>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</si>
  <si>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</si>
  <si>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</si>
  <si>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</si>
  <si>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</si>
  <si>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</si>
  <si>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</si>
  <si>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</si>
  <si>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</si>
  <si>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</si>
  <si>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</si>
  <si>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</si>
  <si>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</si>
  <si>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</si>
  <si>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</si>
  <si>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</si>
  <si>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</si>
  <si>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</si>
  <si>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</si>
  <si>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</si>
  <si>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</si>
  <si>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</si>
  <si>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</si>
  <si>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</si>
  <si>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</si>
  <si>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</si>
  <si>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</si>
  <si>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</si>
  <si>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</si>
  <si>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</si>
  <si>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</si>
  <si>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</si>
  <si>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</si>
  <si>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</si>
  <si>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</si>
  <si>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</si>
  <si>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</si>
  <si>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</si>
  <si>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</si>
  <si>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</si>
  <si>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</si>
  <si>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</si>
  <si>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</si>
  <si>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</si>
  <si>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</si>
  <si>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</si>
  <si>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</si>
  <si>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</si>
  <si>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</si>
  <si>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</si>
  <si>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</si>
  <si>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</si>
  <si>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</si>
  <si>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</si>
  <si>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</si>
  <si>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</si>
  <si>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</si>
  <si>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</si>
  <si>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</si>
  <si>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</si>
  <si>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</si>
  <si>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</si>
  <si>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</si>
  <si>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</si>
  <si>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</si>
  <si>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</si>
  <si>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</si>
  <si>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</si>
  <si>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</si>
  <si>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</si>
  <si>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</si>
  <si>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</si>
  <si>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</si>
  <si>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</si>
  <si>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</si>
  <si>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</si>
  <si>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</si>
  <si>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</si>
  <si>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</si>
  <si>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</si>
  <si>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</si>
  <si>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</si>
  <si>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</si>
  <si>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</si>
  <si>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</si>
  <si>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</si>
  <si>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</si>
  <si>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</si>
  <si>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</si>
  <si>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</si>
  <si>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</si>
  <si>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</si>
  <si>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</si>
  <si>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</si>
  <si>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</si>
  <si>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</si>
  <si>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</si>
  <si>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</si>
  <si>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</si>
  <si>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</si>
  <si>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</si>
  <si>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</si>
  <si>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</si>
  <si>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</si>
  <si>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</si>
  <si>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</si>
  <si>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</si>
  <si>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</si>
  <si>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</si>
  <si>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</si>
  <si>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</si>
  <si>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</si>
  <si>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</si>
  <si>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</si>
  <si>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</si>
  <si>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</si>
  <si>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</si>
  <si>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</si>
  <si>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</si>
  <si>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</si>
  <si>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</si>
  <si>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</si>
  <si>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</si>
  <si>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</si>
  <si>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</si>
  <si>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</si>
  <si>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</si>
  <si>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</si>
  <si>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</si>
  <si>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</si>
  <si>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</si>
  <si>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</si>
  <si>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</si>
  <si>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</si>
  <si>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</si>
  <si>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</si>
  <si>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</si>
  <si>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</si>
  <si>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</si>
  <si>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</si>
  <si>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</si>
  <si>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</si>
  <si>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</si>
  <si>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</si>
  <si>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</si>
  <si>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</si>
  <si>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</si>
  <si>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</si>
  <si>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</si>
  <si>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</si>
  <si>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</si>
  <si>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</si>
  <si>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</si>
  <si>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</si>
  <si>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</si>
  <si>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</si>
  <si>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</si>
  <si>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</si>
  <si>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</si>
  <si>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</si>
  <si>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</si>
  <si>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</si>
  <si>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</si>
  <si>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</si>
  <si>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</si>
  <si>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</si>
  <si>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</si>
  <si>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</si>
  <si>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</si>
  <si>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</si>
  <si>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</si>
  <si>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</si>
  <si>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</si>
  <si>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</si>
  <si>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</si>
  <si>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</si>
  <si>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</si>
  <si>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</si>
  <si>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</si>
  <si>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</si>
  <si>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</si>
  <si>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</si>
  <si>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</si>
  <si>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</si>
  <si>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</si>
  <si>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</si>
  <si>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</si>
  <si>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</si>
  <si>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</si>
  <si>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</si>
  <si>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</si>
  <si>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</si>
  <si>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</si>
  <si>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</si>
  <si>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</si>
  <si>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</si>
  <si>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</si>
  <si>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</si>
  <si>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</si>
  <si>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</si>
  <si>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</si>
  <si>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</si>
  <si>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</si>
  <si>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</si>
  <si>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</si>
  <si>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</si>
  <si>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</si>
  <si>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</si>
  <si>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</si>
  <si>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</si>
  <si>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</si>
  <si>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</si>
  <si>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</si>
  <si>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</si>
  <si>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</si>
  <si>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</si>
  <si>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</si>
  <si>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</si>
  <si>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</si>
  <si>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</si>
  <si>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</si>
  <si>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</si>
  <si>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</si>
  <si>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</si>
  <si>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</si>
  <si>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</si>
  <si>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</si>
  <si>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</si>
  <si>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</si>
  <si>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</si>
  <si>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</si>
  <si>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</si>
  <si>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</si>
  <si>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</si>
  <si>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</si>
  <si>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</si>
  <si>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</si>
  <si>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</si>
  <si>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</si>
  <si>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</si>
  <si>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</si>
  <si>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</si>
  <si>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</si>
  <si>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</si>
  <si>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</si>
  <si>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</si>
  <si>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</si>
  <si>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</si>
  <si>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</si>
  <si>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</si>
  <si>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</si>
  <si>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</si>
  <si>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</si>
  <si>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</si>
  <si>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</si>
  <si>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</si>
  <si>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</si>
  <si>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</si>
  <si>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</si>
  <si>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</si>
  <si>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</si>
  <si>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</si>
  <si>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</si>
  <si>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</si>
  <si>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</si>
  <si>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</si>
  <si>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</si>
  <si>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</si>
  <si>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</si>
  <si>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</si>
  <si>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</si>
  <si>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</si>
  <si>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</si>
  <si>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</si>
  <si>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</si>
  <si>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</si>
  <si>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</si>
  <si>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</si>
  <si>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</si>
  <si>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</si>
  <si>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</si>
  <si>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</si>
  <si>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</si>
  <si>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</si>
  <si>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</si>
  <si>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</si>
  <si>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</si>
  <si>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</si>
  <si>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</si>
  <si>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</si>
  <si>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</si>
  <si>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</si>
  <si>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</si>
  <si>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</si>
  <si>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</si>
  <si>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</si>
  <si>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</si>
  <si>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</si>
  <si>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</si>
  <si>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</si>
  <si>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</si>
  <si>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</si>
  <si>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</si>
  <si>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</si>
  <si>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</si>
  <si>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</si>
  <si>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</si>
  <si>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</si>
  <si>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</si>
  <si>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</si>
  <si>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</si>
  <si>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</si>
  <si>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</si>
  <si>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</si>
  <si>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</si>
  <si>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</si>
  <si>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</si>
  <si>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</si>
  <si>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</si>
  <si>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</si>
  <si>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</si>
  <si>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</si>
  <si>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</si>
  <si>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</si>
  <si>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</si>
  <si>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</si>
  <si>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</si>
  <si>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</si>
  <si>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</si>
  <si>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</si>
  <si>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</si>
  <si>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</si>
  <si>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</si>
  <si>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</si>
  <si>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</si>
  <si>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</si>
  <si>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</si>
  <si>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</si>
  <si>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</si>
  <si>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</si>
  <si>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</si>
  <si>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</si>
  <si>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</si>
  <si>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</si>
  <si>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</si>
  <si>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</si>
  <si>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</si>
  <si>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</si>
  <si>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</si>
  <si>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</si>
  <si>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</si>
  <si>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</si>
  <si>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</si>
  <si>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</si>
  <si>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</si>
  <si>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</si>
  <si>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</si>
  <si>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</si>
  <si>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</si>
  <si>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</si>
  <si>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</si>
  <si>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</si>
  <si>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</si>
  <si>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</si>
  <si>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</si>
  <si>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</si>
  <si>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</si>
  <si>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</si>
  <si>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</si>
  <si>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</si>
  <si>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</si>
  <si>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</si>
  <si>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</si>
  <si>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</si>
  <si>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</si>
  <si>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</si>
  <si>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</si>
  <si>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</si>
  <si>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</si>
  <si>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</si>
  <si>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</si>
  <si>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</si>
  <si>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</si>
  <si>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</si>
  <si>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</si>
  <si>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</si>
  <si>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</si>
  <si>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</si>
  <si>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</si>
  <si>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</si>
  <si>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</si>
  <si>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</si>
  <si>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</si>
  <si>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</si>
  <si>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</si>
  <si>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</si>
  <si>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</si>
  <si>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</si>
  <si>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</si>
  <si>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</si>
  <si>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</si>
  <si>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</si>
  <si>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</si>
  <si>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</si>
  <si>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</si>
  <si>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</si>
  <si>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</si>
  <si>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</si>
  <si>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</si>
  <si>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</si>
  <si>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</si>
  <si>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</si>
  <si>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</si>
  <si>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</si>
  <si>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</si>
  <si>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</si>
  <si>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</si>
  <si>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</si>
  <si>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</si>
  <si>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</si>
  <si>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</si>
  <si>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</si>
  <si>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</si>
  <si>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</si>
  <si>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</si>
  <si>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</si>
  <si>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</si>
  <si>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</si>
  <si>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</si>
  <si>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</si>
  <si>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</si>
  <si>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</si>
  <si>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</si>
  <si>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</si>
  <si>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</si>
  <si>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</si>
  <si>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</si>
  <si>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</si>
  <si>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</si>
  <si>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</si>
  <si>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</si>
  <si>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</si>
  <si>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</si>
  <si>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</si>
  <si>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</si>
  <si>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</si>
  <si>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</si>
  <si>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</si>
  <si>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</si>
  <si>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</si>
  <si>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</si>
  <si>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</si>
  <si>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</si>
  <si>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</si>
  <si>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</si>
  <si>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</si>
  <si>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</si>
  <si>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</si>
  <si>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</si>
  <si>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</si>
  <si>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</si>
  <si>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</si>
  <si>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</si>
  <si>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</si>
  <si>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</si>
  <si>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</si>
  <si>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</si>
  <si>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</si>
  <si>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</si>
  <si>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</si>
  <si>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</si>
  <si>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</si>
  <si>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</si>
  <si>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</si>
  <si>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</si>
  <si>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</si>
  <si>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</si>
  <si>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</si>
  <si>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</si>
  <si>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</si>
  <si>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</si>
  <si>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</si>
  <si>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</si>
  <si>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</si>
  <si>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</si>
  <si>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</si>
  <si>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</si>
  <si>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</si>
  <si>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</si>
  <si>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</si>
  <si>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</si>
  <si>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</si>
  <si>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</si>
  <si>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</si>
  <si>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</si>
  <si>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</si>
  <si>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</si>
  <si>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</si>
  <si>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</si>
  <si>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</si>
  <si>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</si>
  <si>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</si>
  <si>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</si>
  <si>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</si>
  <si>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</si>
  <si>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</si>
  <si>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</si>
  <si>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</si>
  <si>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</si>
  <si>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</si>
  <si>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</si>
  <si>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</si>
  <si>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</si>
  <si>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</si>
  <si>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</si>
  <si>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</si>
  <si>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</si>
  <si>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</si>
  <si>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</si>
  <si>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</si>
  <si>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</si>
  <si>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</si>
  <si>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</si>
  <si>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</si>
  <si>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</si>
  <si>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</si>
  <si>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</si>
  <si>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</si>
  <si>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</si>
  <si>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</si>
  <si>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</si>
  <si>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</si>
  <si>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</si>
  <si>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</si>
  <si>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</si>
  <si>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</si>
  <si>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</si>
  <si>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</si>
  <si>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</si>
  <si>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</si>
  <si>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</si>
  <si>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</si>
  <si>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</si>
  <si>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</si>
  <si>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</si>
  <si>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</si>
  <si>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</si>
  <si>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</si>
  <si>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</si>
  <si>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</si>
  <si>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</si>
  <si>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</si>
  <si>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</si>
  <si>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</si>
  <si>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</si>
  <si>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</si>
  <si>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</si>
  <si>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</si>
  <si>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</si>
  <si>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</si>
  <si>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</si>
  <si>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</si>
  <si>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</si>
  <si>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</si>
  <si>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</si>
  <si>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</si>
  <si>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</si>
  <si>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</si>
  <si>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</si>
  <si>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</si>
  <si>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</si>
  <si>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</si>
  <si>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</si>
  <si>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</si>
  <si>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</si>
  <si>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</si>
  <si>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</si>
  <si>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</si>
  <si>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</si>
  <si>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</si>
  <si>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</si>
  <si>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</si>
  <si>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</si>
  <si>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</si>
  <si>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</si>
  <si>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</si>
  <si>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</si>
  <si>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</si>
  <si>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</si>
  <si>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</si>
  <si>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</si>
  <si>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</si>
  <si>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</si>
  <si>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</si>
  <si>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</si>
  <si>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</si>
  <si>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</si>
  <si>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</si>
  <si>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</si>
  <si>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</si>
  <si>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</si>
  <si>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</si>
  <si>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</si>
  <si>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</si>
  <si>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</si>
  <si>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</si>
  <si>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</si>
  <si>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</si>
  <si>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</si>
  <si>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</si>
  <si>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</si>
  <si>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</si>
  <si>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</si>
  <si>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</si>
  <si>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</si>
  <si>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</si>
  <si>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</si>
  <si>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</si>
  <si>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</si>
  <si>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</si>
  <si>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</si>
  <si>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</si>
  <si>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</si>
  <si>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</si>
  <si>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</si>
  <si>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</si>
  <si>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</si>
  <si>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</si>
  <si>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</si>
  <si>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</si>
  <si>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</si>
  <si>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</si>
  <si>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</si>
  <si>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</si>
  <si>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</si>
  <si>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</si>
  <si>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</si>
  <si>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</si>
  <si>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</si>
  <si>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</si>
  <si>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</si>
  <si>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</si>
  <si>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</si>
  <si>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</si>
  <si>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</si>
  <si>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</si>
  <si>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</si>
  <si>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</si>
  <si>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</si>
  <si>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</si>
  <si>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</si>
  <si>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</si>
  <si>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</si>
  <si>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</si>
  <si>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</si>
  <si>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</si>
  <si>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</si>
  <si>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</si>
  <si>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</si>
  <si>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</si>
  <si>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</si>
  <si>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</si>
  <si>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</si>
  <si>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</si>
  <si>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</si>
  <si>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</si>
  <si>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</si>
  <si>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</si>
  <si>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</si>
  <si>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</si>
  <si>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</si>
  <si>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</si>
  <si>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</si>
  <si>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</si>
  <si>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</si>
  <si>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</si>
  <si>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</si>
  <si>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</si>
  <si>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</si>
  <si>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</si>
  <si>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</si>
  <si>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</si>
  <si>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</si>
  <si>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</si>
  <si>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</si>
  <si>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</si>
  <si>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</si>
  <si>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</si>
  <si>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</si>
  <si>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</si>
  <si>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</si>
  <si>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</si>
  <si>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</si>
  <si>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</si>
  <si>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</si>
  <si>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</si>
  <si>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</si>
  <si>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</si>
  <si>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</si>
  <si>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</si>
  <si>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</si>
  <si>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</si>
  <si>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</si>
  <si>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</si>
  <si>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</si>
  <si>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</si>
  <si>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</si>
  <si>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</si>
  <si>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</si>
  <si>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</si>
  <si>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</si>
  <si>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</si>
  <si>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</si>
  <si>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</si>
  <si>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</si>
  <si>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</si>
  <si>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</si>
  <si>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</si>
  <si>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</si>
  <si>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</si>
  <si>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</si>
  <si>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</si>
  <si>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</si>
  <si>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</si>
  <si>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</si>
  <si>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</si>
  <si>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</si>
  <si>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</si>
  <si>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</si>
  <si>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</si>
  <si>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</si>
  <si>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</si>
  <si>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</si>
  <si>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</si>
  <si>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</si>
  <si>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</si>
  <si>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</si>
  <si>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</si>
  <si>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</si>
  <si>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</si>
  <si>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</si>
  <si>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</si>
  <si>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</si>
  <si>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</si>
  <si>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</si>
  <si>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</si>
  <si>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</si>
  <si>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</si>
  <si>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</si>
  <si>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</si>
  <si>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</si>
  <si>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</si>
  <si>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</si>
  <si>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</si>
  <si>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</si>
  <si>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</si>
  <si>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</si>
  <si>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</si>
  <si>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</si>
  <si>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</si>
  <si>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</si>
  <si>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</si>
  <si>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</si>
  <si>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</si>
  <si>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</si>
  <si>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</si>
  <si>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</si>
  <si>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</si>
  <si>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</si>
  <si>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</si>
  <si>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</si>
  <si>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</si>
  <si>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</si>
  <si>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</si>
  <si>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</si>
  <si>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</si>
  <si>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</si>
  <si>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</si>
  <si>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</si>
  <si>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</si>
  <si>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</si>
  <si>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</si>
  <si>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</si>
  <si>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</si>
  <si>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</si>
  <si>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</si>
  <si>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</si>
  <si>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</si>
  <si>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</si>
  <si>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</si>
  <si>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</si>
  <si>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</si>
  <si>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</si>
  <si>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</si>
  <si>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</si>
  <si>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</si>
  <si>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</si>
  <si>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</si>
  <si>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</si>
  <si>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</si>
  <si>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</si>
  <si>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</si>
  <si>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</si>
  <si>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</si>
  <si>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</si>
  <si>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</si>
  <si>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</si>
  <si>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</si>
  <si>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</si>
  <si>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</si>
  <si>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</si>
  <si>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</si>
  <si>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</si>
  <si>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</si>
  <si>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</si>
  <si>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</si>
  <si>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</si>
  <si>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</si>
  <si>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</si>
  <si>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</si>
  <si>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</si>
  <si>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</si>
  <si>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</si>
  <si>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</si>
  <si>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</si>
  <si>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</si>
  <si>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</si>
  <si>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</si>
  <si>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</si>
  <si>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</si>
  <si>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</si>
  <si>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</si>
  <si>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</si>
  <si>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</si>
  <si>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</si>
  <si>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</si>
  <si>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</si>
  <si>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</si>
  <si>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</si>
  <si>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</si>
  <si>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</si>
  <si>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</si>
  <si>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</si>
  <si>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</si>
  <si>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</si>
  <si>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</si>
  <si>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</si>
  <si>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</si>
  <si>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</si>
  <si>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</si>
  <si>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</si>
  <si>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</si>
  <si>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</si>
  <si>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</si>
  <si>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</si>
  <si>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</si>
  <si>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</si>
  <si>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</si>
  <si>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</si>
  <si>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</si>
  <si>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</si>
  <si>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</si>
  <si>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</si>
  <si>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</si>
  <si>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</si>
  <si>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</si>
  <si>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</si>
  <si>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</si>
  <si>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</si>
  <si>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</si>
  <si>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</si>
  <si>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</si>
  <si>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</si>
  <si>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</si>
  <si>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</si>
  <si>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</si>
  <si>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</si>
  <si>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</si>
  <si>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</si>
  <si>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</si>
  <si>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</si>
  <si>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</si>
  <si>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</si>
  <si>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</si>
  <si>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</si>
  <si>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</si>
  <si>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</si>
  <si>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</si>
  <si>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</si>
  <si>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</si>
  <si>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</si>
  <si>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</si>
  <si>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</si>
  <si>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</si>
  <si>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</si>
  <si>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</si>
  <si>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</si>
  <si>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</si>
  <si>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</si>
  <si>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</si>
  <si>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</si>
  <si>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</si>
  <si>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</si>
  <si>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</si>
  <si>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</si>
  <si>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</si>
  <si>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</si>
  <si>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</si>
  <si>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</si>
  <si>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</si>
  <si>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</si>
  <si>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</si>
  <si>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</si>
  <si>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</si>
  <si>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</si>
  <si>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</si>
  <si>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</si>
  <si>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</si>
  <si>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</si>
  <si>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</si>
  <si>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</si>
  <si>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</si>
  <si>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</si>
  <si>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</si>
  <si>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</si>
  <si>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</si>
  <si>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</si>
  <si>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</si>
  <si>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</si>
  <si>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</si>
  <si>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</si>
  <si>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</si>
  <si>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</si>
  <si>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</si>
  <si>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</si>
  <si>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</si>
  <si>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</si>
  <si>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</si>
  <si>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</si>
  <si>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</si>
  <si>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</si>
  <si>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</si>
  <si>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</si>
  <si>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</si>
  <si>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</si>
  <si>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</si>
  <si>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</si>
  <si>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</si>
  <si>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</si>
  <si>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</si>
  <si>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</si>
  <si>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</si>
  <si>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</si>
  <si>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</si>
  <si>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</si>
  <si>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</si>
  <si>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</si>
  <si>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</si>
  <si>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</si>
  <si>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</si>
  <si>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</si>
  <si>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</si>
  <si>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</si>
  <si>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</si>
  <si>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</si>
  <si>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</si>
  <si>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</si>
  <si>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</si>
  <si>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</si>
  <si>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</si>
  <si>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</si>
  <si>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</si>
  <si>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</si>
  <si>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</si>
  <si>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</si>
  <si>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</si>
  <si>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</si>
  <si>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</si>
  <si>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</si>
  <si>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</si>
  <si>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</si>
  <si>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</si>
  <si>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</si>
  <si>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</si>
  <si>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</si>
  <si>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</si>
  <si>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</si>
  <si>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</si>
  <si>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</si>
  <si>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</si>
  <si>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</si>
  <si>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</si>
  <si>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</si>
  <si>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</si>
  <si>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</si>
  <si>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</si>
  <si>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</si>
  <si>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</si>
  <si>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</si>
  <si>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</si>
  <si>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</si>
  <si>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</si>
  <si>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</si>
  <si>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</si>
  <si>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</si>
  <si>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</si>
  <si>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</si>
  <si>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</si>
  <si>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</si>
  <si>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</si>
  <si>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</si>
  <si>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</si>
  <si>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</si>
  <si>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</si>
  <si>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</si>
  <si>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</si>
  <si>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</si>
  <si>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</si>
  <si>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</si>
  <si>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</si>
  <si>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</si>
  <si>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</si>
  <si>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</si>
  <si>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</si>
  <si>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</si>
  <si>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</si>
  <si>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</si>
  <si>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</si>
  <si>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</si>
  <si>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</si>
  <si>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</si>
  <si>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</si>
  <si>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</si>
  <si>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</si>
  <si>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</si>
  <si>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</si>
  <si>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</si>
  <si>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</si>
  <si>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</si>
  <si>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</si>
  <si>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</si>
  <si>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</si>
  <si>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</si>
  <si>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</si>
  <si>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</si>
  <si>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</si>
  <si>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</si>
  <si>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</si>
  <si>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</si>
  <si>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</si>
  <si>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</si>
  <si>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</si>
  <si>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</si>
  <si>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</si>
  <si>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</si>
  <si>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</si>
  <si>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</si>
  <si>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</si>
  <si>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</si>
  <si>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</si>
  <si>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</si>
  <si>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</si>
  <si>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</si>
  <si>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</si>
  <si>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</si>
  <si>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</si>
  <si>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</si>
  <si>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</si>
  <si>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</si>
  <si>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</si>
  <si>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</si>
  <si>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</si>
  <si>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</si>
  <si>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</si>
  <si>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</si>
  <si>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</si>
  <si>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</si>
  <si>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</si>
  <si>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</si>
  <si>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</si>
  <si>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</si>
  <si>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</si>
  <si>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</si>
  <si>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</si>
  <si>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</si>
  <si>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</si>
  <si>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</si>
  <si>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</si>
  <si>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</si>
  <si>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</si>
  <si>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</si>
  <si>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</si>
  <si>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</si>
  <si>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</si>
  <si>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</si>
  <si>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</si>
  <si>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</si>
  <si>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</si>
  <si>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</si>
  <si>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</si>
  <si>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</si>
  <si>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</si>
  <si>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</si>
  <si>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</si>
  <si>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</si>
  <si>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</si>
  <si>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</si>
  <si>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</si>
  <si>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</si>
  <si>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</si>
  <si>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</si>
  <si>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</si>
  <si>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</si>
  <si>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</si>
  <si>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</si>
  <si>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</si>
  <si>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</si>
  <si>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</si>
  <si>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</si>
  <si>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</si>
  <si>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</si>
  <si>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</si>
  <si>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</si>
  <si>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</si>
  <si>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</si>
  <si>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</si>
  <si>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</si>
  <si>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</si>
  <si>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</si>
  <si>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</si>
  <si>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</si>
  <si>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</si>
  <si>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</si>
  <si>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</si>
  <si>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</si>
  <si>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</si>
  <si>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</si>
  <si>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</si>
  <si>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</si>
  <si>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</si>
  <si>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</si>
  <si>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</si>
  <si>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</si>
  <si>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</si>
  <si>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</si>
  <si>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</si>
  <si>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</si>
  <si>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</si>
  <si>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</si>
  <si>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</si>
  <si>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</si>
  <si>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</si>
  <si>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</si>
  <si>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</si>
  <si>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</si>
  <si>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</si>
  <si>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</si>
  <si>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</si>
  <si>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</si>
  <si>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</si>
  <si>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</si>
  <si>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</si>
  <si>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</si>
  <si>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</si>
  <si>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</si>
  <si>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</si>
  <si>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</si>
  <si>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</si>
  <si>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</si>
  <si>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</si>
  <si>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</si>
  <si>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</si>
  <si>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</si>
  <si>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</si>
  <si>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</si>
  <si>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</si>
  <si>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</si>
  <si>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</si>
  <si>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</si>
  <si>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</si>
  <si>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</si>
  <si>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</si>
  <si>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</si>
  <si>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</si>
  <si>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</si>
  <si>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</si>
  <si>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</si>
  <si>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</si>
  <si>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</si>
  <si>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</si>
  <si>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</si>
  <si>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</si>
  <si>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</si>
  <si>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</si>
  <si>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</si>
  <si>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</si>
  <si>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</si>
  <si>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</si>
  <si>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</si>
  <si>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</si>
  <si>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</si>
  <si>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</si>
  <si>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</si>
  <si>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</si>
  <si>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</si>
  <si>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</si>
  <si>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</si>
  <si>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</si>
  <si>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</si>
  <si>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</si>
  <si>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</si>
  <si>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</si>
  <si>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</si>
  <si>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</si>
  <si>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</si>
  <si>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</si>
  <si>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</si>
  <si>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</si>
  <si>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</si>
  <si>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</si>
  <si>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</si>
  <si>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</si>
  <si>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</si>
  <si>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</si>
  <si>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</si>
  <si>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</si>
  <si>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</si>
  <si>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</si>
  <si>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</si>
  <si>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</si>
  <si>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</si>
  <si>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</si>
  <si>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</si>
  <si>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</si>
  <si>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</si>
  <si>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</si>
  <si>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</si>
  <si>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</si>
  <si>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</si>
  <si>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</si>
  <si>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</si>
  <si>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</si>
  <si>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</si>
  <si>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</si>
  <si>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</si>
  <si>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</si>
  <si>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</si>
  <si>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</si>
  <si>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</si>
  <si>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</si>
  <si>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</si>
  <si>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</si>
  <si>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</si>
  <si>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</si>
  <si>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</si>
  <si>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</si>
  <si>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</si>
  <si>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</si>
  <si>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</si>
  <si>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</si>
  <si>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</si>
  <si>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</si>
  <si>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</si>
  <si>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</si>
  <si>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</si>
  <si>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</si>
  <si>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</si>
  <si>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</si>
  <si>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</si>
  <si>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</si>
  <si>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</si>
  <si>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</si>
  <si>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</si>
  <si>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</si>
  <si>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</si>
  <si>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</si>
  <si>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</si>
  <si>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</si>
  <si>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</si>
  <si>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</si>
  <si>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</si>
  <si>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</si>
  <si>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</si>
  <si>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</si>
  <si>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</si>
  <si>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</si>
  <si>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</si>
  <si>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</si>
  <si>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</si>
  <si>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</si>
  <si>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</si>
  <si>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</si>
  <si>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</si>
  <si>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</si>
  <si>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</si>
  <si>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</si>
  <si>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</si>
  <si>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</si>
  <si>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</si>
  <si>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</si>
  <si>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</si>
  <si>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</si>
  <si>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</si>
  <si>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</si>
  <si>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</si>
  <si>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</si>
  <si>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</si>
  <si>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</si>
  <si>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</si>
  <si>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</si>
  <si>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</si>
  <si>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</si>
  <si>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</si>
  <si>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</si>
  <si>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</si>
  <si>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</si>
  <si>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</si>
  <si>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</si>
  <si>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</si>
  <si>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</si>
  <si>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</si>
  <si>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</si>
  <si>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</si>
  <si>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</si>
  <si>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</si>
  <si>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</si>
  <si>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</si>
  <si>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</si>
  <si>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</si>
  <si>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</si>
  <si>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</si>
  <si>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</si>
  <si>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</si>
  <si>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</si>
  <si>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</si>
  <si>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</si>
  <si>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</si>
  <si>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</si>
  <si>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</si>
  <si>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</si>
  <si>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</si>
  <si>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</si>
  <si>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</si>
  <si>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</si>
  <si>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</si>
  <si>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</si>
  <si>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</si>
  <si>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</si>
  <si>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</si>
  <si>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</si>
  <si>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</si>
  <si>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</si>
  <si>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</si>
  <si>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</si>
  <si>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</si>
  <si>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</si>
  <si>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</si>
  <si>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</si>
  <si>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</si>
  <si>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</si>
  <si>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</si>
  <si>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</si>
  <si>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</si>
  <si>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</si>
  <si>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</si>
  <si>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</si>
  <si>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</si>
  <si>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</si>
  <si>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</si>
  <si>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</si>
  <si>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</si>
  <si>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</si>
  <si>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</si>
  <si>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</si>
  <si>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</si>
  <si>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</si>
  <si>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</si>
  <si>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</si>
  <si>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</si>
  <si>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</si>
  <si>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</si>
  <si>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</si>
  <si>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</si>
  <si>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</si>
  <si>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</si>
  <si>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</si>
  <si>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</si>
  <si>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</si>
  <si>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</si>
  <si>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</si>
  <si>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</si>
  <si>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</si>
  <si>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</si>
  <si>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</si>
  <si>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</si>
  <si>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</si>
  <si>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</si>
  <si>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</si>
  <si>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</si>
  <si>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</si>
  <si>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</si>
  <si>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</si>
  <si>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</si>
  <si>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</si>
  <si>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</si>
  <si>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</si>
  <si>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</si>
  <si>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</si>
  <si>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</si>
  <si>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</si>
  <si>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</si>
  <si>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</si>
  <si>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</si>
  <si>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</si>
  <si>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</si>
  <si>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</si>
  <si>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</si>
  <si>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</si>
  <si>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</si>
  <si>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</si>
  <si>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</si>
  <si>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</si>
  <si>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</si>
  <si>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</si>
  <si>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</si>
  <si>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</si>
  <si>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</si>
  <si>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</si>
  <si>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</si>
  <si>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</si>
  <si>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</si>
  <si>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</si>
  <si>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</si>
  <si>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</si>
  <si>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</si>
  <si>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</si>
  <si>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</si>
  <si>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</si>
  <si>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</si>
  <si>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</si>
  <si>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</si>
  <si>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</si>
  <si>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</si>
  <si>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</si>
  <si>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</si>
  <si>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</si>
  <si>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</si>
  <si>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</si>
  <si>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</si>
  <si>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</si>
  <si>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</si>
  <si>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</si>
  <si>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</si>
  <si>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</si>
  <si>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</si>
  <si>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</si>
  <si>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</si>
  <si>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</si>
  <si>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</si>
  <si>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</si>
  <si>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</si>
  <si>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</si>
  <si>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</si>
  <si>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</si>
  <si>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</si>
  <si>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</si>
  <si>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</si>
  <si>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</si>
  <si>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</si>
  <si>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</si>
  <si>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</si>
  <si>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</si>
  <si>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</si>
  <si>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</si>
  <si>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</si>
  <si>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</si>
  <si>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</si>
  <si>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</si>
  <si>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</si>
  <si>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</si>
  <si>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</si>
  <si>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</si>
  <si>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</si>
  <si>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</si>
  <si>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</si>
  <si>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</si>
  <si>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</si>
  <si>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</si>
  <si>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</si>
  <si>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</si>
  <si>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</si>
  <si>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</si>
  <si>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</si>
  <si>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</si>
  <si>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</si>
  <si>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</si>
  <si>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</si>
  <si>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</si>
  <si>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</si>
  <si>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</si>
  <si>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</si>
  <si>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</si>
  <si>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</si>
  <si>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</si>
  <si>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</si>
  <si>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</si>
  <si>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</si>
  <si>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</si>
  <si>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</si>
  <si>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</si>
  <si>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</si>
  <si>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</si>
  <si>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</si>
  <si>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</si>
  <si>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</si>
  <si>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</si>
  <si>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</si>
  <si>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</si>
  <si>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</si>
  <si>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</si>
  <si>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</si>
  <si>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</si>
  <si>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</si>
  <si>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</si>
  <si>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</si>
  <si>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</si>
  <si>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</si>
  <si>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</si>
  <si>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</si>
  <si>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</si>
  <si>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</si>
  <si>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</si>
  <si>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</si>
  <si>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</si>
  <si>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</si>
  <si>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</si>
  <si>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</si>
  <si>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</si>
  <si>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</si>
  <si>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</si>
  <si>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</si>
  <si>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</si>
  <si>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</si>
  <si>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</si>
  <si>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</si>
  <si>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</si>
  <si>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</si>
  <si>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</si>
  <si>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</si>
  <si>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</si>
  <si>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</si>
  <si>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</si>
  <si>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</si>
  <si>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</si>
  <si>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</si>
  <si>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</si>
  <si>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</si>
  <si>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</si>
  <si>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</si>
  <si>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</si>
  <si>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</si>
  <si>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</si>
  <si>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</si>
  <si>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</si>
  <si>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</si>
  <si>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</si>
  <si>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</si>
  <si>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</si>
  <si>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</si>
  <si>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</si>
  <si>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</si>
  <si>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</si>
  <si>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</si>
  <si>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</si>
  <si>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</si>
  <si>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</si>
  <si>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</si>
  <si>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</si>
  <si>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</si>
  <si>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</si>
  <si>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</si>
  <si>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</si>
  <si>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</si>
  <si>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</si>
  <si>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</si>
  <si>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</si>
  <si>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</si>
  <si>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</si>
  <si>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</si>
  <si>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</si>
  <si>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</si>
  <si>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</si>
  <si>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</si>
  <si>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</si>
  <si>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</si>
  <si>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</si>
  <si>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</si>
  <si>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</si>
  <si>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</si>
  <si>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</si>
  <si>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</si>
  <si>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</si>
  <si>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</si>
  <si>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</si>
  <si>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</si>
  <si>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</si>
  <si>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</si>
  <si>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</si>
  <si>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</si>
  <si>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</si>
  <si>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</si>
  <si>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</si>
  <si>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</si>
  <si>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</si>
  <si>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</si>
  <si>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</si>
  <si>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</si>
  <si>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</si>
  <si>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</si>
  <si>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</si>
  <si>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</si>
  <si>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</si>
  <si>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</si>
  <si>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</si>
  <si>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</si>
  <si>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</si>
  <si>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</si>
  <si>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</si>
  <si>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</si>
  <si>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</si>
  <si>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</si>
  <si>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</si>
  <si>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</si>
  <si>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</si>
  <si>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</si>
  <si>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</si>
  <si>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</si>
  <si>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</si>
  <si>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</si>
  <si>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</si>
  <si>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</si>
  <si>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</si>
  <si>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</si>
  <si>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</si>
  <si>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</si>
  <si>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</si>
  <si>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</si>
  <si>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</si>
  <si>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</si>
  <si>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</si>
  <si>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</si>
  <si>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</si>
  <si>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</si>
  <si>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</si>
  <si>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</si>
  <si>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</si>
  <si>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</si>
  <si>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</si>
  <si>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</si>
  <si>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</si>
  <si>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</si>
  <si>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</si>
  <si>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</si>
  <si>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</si>
  <si>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</si>
  <si>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</si>
  <si>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</si>
  <si>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</si>
  <si>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</si>
  <si>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</si>
  <si>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</si>
  <si>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</si>
  <si>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</si>
  <si>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</si>
  <si>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</si>
  <si>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</si>
  <si>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</si>
  <si>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</si>
  <si>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</si>
  <si>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</si>
  <si>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</si>
  <si>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</si>
  <si>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</si>
  <si>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</si>
  <si>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</si>
  <si>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</si>
  <si>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</si>
  <si>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</si>
  <si>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</si>
  <si>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</si>
  <si>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</si>
  <si>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</si>
  <si>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</si>
  <si>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</si>
  <si>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</si>
  <si>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</si>
  <si>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</si>
  <si>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</si>
  <si>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</si>
  <si>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</si>
  <si>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</si>
  <si>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</si>
  <si>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</si>
  <si>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</si>
  <si>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</si>
  <si>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</si>
  <si>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</si>
  <si>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</si>
  <si>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</si>
  <si>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</si>
  <si>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</si>
  <si>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</si>
  <si>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</si>
  <si>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</si>
  <si>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</si>
  <si>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</si>
  <si>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</si>
  <si>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</si>
  <si>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</si>
  <si>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</si>
  <si>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</si>
  <si>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</si>
  <si>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</si>
  <si>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</si>
  <si>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</si>
  <si>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</si>
  <si>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</si>
  <si>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</si>
  <si>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</si>
  <si>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</si>
  <si>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</si>
  <si>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</si>
  <si>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</si>
  <si>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</si>
  <si>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</si>
  <si>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</si>
  <si>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</si>
  <si>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</si>
  <si>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</si>
  <si>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</si>
  <si>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</si>
  <si>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</si>
  <si>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</si>
  <si>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</si>
  <si>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</si>
  <si>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</si>
  <si>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</si>
  <si>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</si>
  <si>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</si>
  <si>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</si>
  <si>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</si>
  <si>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</si>
  <si>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</si>
  <si>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</si>
  <si>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</si>
  <si>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</si>
  <si>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</si>
  <si>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</si>
  <si>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</si>
  <si>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</si>
  <si>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</si>
  <si>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</si>
  <si>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</si>
  <si>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</si>
  <si>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</si>
  <si>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</si>
  <si>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</si>
  <si>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</si>
  <si>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</si>
  <si>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</si>
  <si>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</si>
  <si>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</si>
  <si>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</si>
  <si>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</si>
  <si>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</si>
  <si>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</si>
  <si>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</si>
  <si>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</si>
  <si>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</si>
  <si>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</si>
  <si>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</si>
  <si>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</si>
  <si>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</si>
  <si>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</si>
  <si>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</si>
  <si>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</si>
  <si>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</si>
  <si>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</si>
  <si>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</si>
  <si>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</si>
  <si>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</si>
  <si>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</si>
  <si>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</si>
  <si>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</si>
  <si>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</si>
  <si>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</si>
  <si>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</si>
  <si>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</si>
  <si>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</si>
  <si>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</si>
  <si>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</si>
  <si>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</si>
  <si>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</si>
  <si>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</si>
  <si>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</si>
  <si>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</si>
  <si>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</si>
  <si>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</si>
  <si>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</si>
  <si>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</si>
  <si>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</si>
  <si>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</si>
  <si>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</si>
  <si>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</si>
  <si>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</si>
  <si>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</si>
  <si>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</si>
  <si>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</si>
  <si>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</si>
  <si>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</si>
  <si>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</si>
  <si>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</si>
  <si>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</si>
  <si>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</si>
  <si>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</si>
  <si>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</si>
  <si>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</si>
  <si>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</si>
  <si>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</si>
  <si>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</si>
  <si>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</si>
  <si>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</si>
  <si>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</si>
  <si>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</si>
  <si>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</si>
  <si>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</si>
  <si>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</si>
  <si>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</si>
  <si>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</si>
  <si>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</si>
  <si>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</si>
  <si>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</si>
  <si>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</si>
  <si>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</si>
  <si>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</si>
  <si>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</si>
  <si>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</si>
  <si>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</si>
  <si>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</si>
  <si>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</si>
  <si>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</si>
  <si>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</si>
  <si>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</si>
  <si>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</si>
  <si>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</si>
  <si>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</si>
  <si>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</si>
  <si>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</si>
  <si>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</si>
  <si>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</si>
  <si>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</si>
  <si>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</si>
  <si>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</si>
  <si>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</si>
  <si>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</si>
  <si>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</si>
  <si>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</si>
  <si>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</si>
  <si>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</si>
  <si>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</si>
  <si>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</si>
  <si>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</si>
  <si>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</si>
  <si>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</si>
  <si>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</si>
  <si>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</si>
  <si>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</si>
  <si>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</si>
  <si>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</si>
  <si>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</si>
  <si>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</si>
  <si>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</si>
  <si>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</si>
  <si>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</si>
  <si>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</si>
  <si>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</si>
  <si>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</si>
  <si>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</si>
  <si>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</si>
  <si>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</si>
  <si>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</si>
  <si>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</si>
  <si>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</si>
  <si>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</si>
  <si>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</si>
  <si>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</si>
  <si>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</si>
  <si>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</si>
  <si>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</si>
  <si>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</si>
  <si>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</si>
  <si>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</si>
  <si>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</si>
  <si>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</si>
  <si>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</si>
  <si>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</si>
  <si>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</si>
  <si>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</si>
  <si>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</si>
  <si>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</si>
  <si>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</si>
  <si>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</si>
  <si>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</si>
  <si>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</si>
  <si>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</si>
  <si>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</si>
  <si>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</si>
  <si>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</si>
  <si>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</si>
  <si>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</si>
  <si>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</si>
  <si>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</si>
  <si>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</si>
  <si>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</si>
  <si>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</si>
  <si>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</si>
  <si>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</si>
  <si>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</si>
  <si>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</si>
  <si>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</si>
  <si>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</si>
  <si>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</si>
  <si>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</si>
  <si>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</si>
  <si>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</si>
  <si>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</si>
  <si>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</si>
  <si>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</si>
  <si>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</si>
  <si>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</si>
  <si>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</si>
  <si>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</si>
  <si>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</si>
  <si>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</si>
  <si>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</si>
  <si>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</si>
  <si>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</si>
  <si>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</si>
  <si>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</si>
  <si>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</si>
  <si>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</si>
  <si>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</si>
  <si>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</si>
  <si>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</si>
  <si>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</si>
  <si>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</si>
  <si>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</si>
  <si>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</si>
  <si>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</si>
  <si>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</si>
  <si>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</si>
  <si>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</si>
  <si>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</si>
  <si>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</si>
  <si>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</si>
  <si>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</si>
  <si>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</si>
  <si>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</si>
  <si>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</si>
  <si>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</si>
  <si>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</si>
  <si>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</si>
  <si>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</si>
  <si>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</si>
  <si>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</si>
  <si>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</si>
  <si>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</si>
  <si>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</si>
  <si>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</si>
  <si>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</si>
  <si>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</si>
  <si>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</si>
  <si>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</si>
  <si>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</si>
  <si>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</si>
  <si>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</si>
  <si>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</si>
  <si>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</si>
  <si>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</si>
  <si>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</si>
  <si>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</si>
  <si>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</si>
  <si>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</si>
  <si>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</si>
  <si>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</si>
  <si>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</si>
  <si>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</si>
  <si>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</si>
  <si>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</si>
  <si>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</si>
  <si>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</si>
  <si>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</si>
  <si>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</si>
  <si>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</si>
  <si>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</si>
  <si>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</si>
  <si>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</si>
  <si>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</si>
  <si>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</si>
  <si>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</si>
  <si>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</si>
  <si>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</si>
  <si>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</si>
  <si>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</si>
  <si>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</si>
  <si>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</si>
  <si>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</si>
  <si>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</si>
  <si>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</si>
  <si>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</si>
  <si>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</si>
  <si>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</si>
  <si>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</si>
  <si>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</si>
  <si>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</si>
  <si>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</si>
  <si>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</si>
  <si>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</si>
  <si>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</si>
  <si>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</si>
  <si>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</si>
  <si>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</si>
  <si>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</si>
  <si>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</si>
  <si>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</si>
  <si>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</si>
  <si>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</si>
  <si>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</si>
  <si>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</si>
  <si>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</si>
  <si>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</si>
  <si>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</si>
  <si>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</si>
  <si>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</si>
  <si>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</si>
  <si>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</si>
  <si>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</si>
  <si>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</si>
  <si>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</si>
  <si>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</si>
  <si>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</si>
  <si>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</si>
  <si>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</si>
  <si>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</si>
  <si>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</si>
  <si>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</si>
  <si>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</si>
  <si>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</si>
  <si>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</si>
  <si>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</si>
  <si>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</si>
  <si>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</si>
  <si>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</si>
  <si>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</si>
  <si>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</si>
  <si>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</si>
  <si>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</si>
  <si>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</si>
  <si>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</si>
  <si>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</si>
  <si>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</si>
  <si>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</si>
  <si>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</si>
  <si>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</si>
  <si>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</si>
  <si>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</si>
  <si>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</si>
  <si>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</si>
  <si>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</si>
  <si>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</si>
  <si>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</si>
  <si>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</si>
  <si>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</si>
  <si>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</si>
  <si>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</si>
  <si>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</si>
  <si>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</si>
  <si>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</si>
  <si>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</si>
  <si>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</si>
  <si>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</si>
  <si>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</si>
  <si>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</si>
  <si>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</si>
  <si>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</si>
  <si>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</si>
  <si>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</si>
  <si>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</si>
  <si>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</si>
  <si>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</si>
  <si>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</si>
  <si>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</si>
  <si>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</si>
  <si>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</si>
  <si>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</si>
  <si>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</si>
  <si>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</si>
  <si>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</si>
  <si>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</si>
  <si>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</si>
  <si>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</si>
  <si>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</si>
  <si>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</si>
  <si>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</si>
  <si>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</si>
  <si>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</si>
  <si>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</si>
  <si>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</si>
  <si>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</si>
  <si>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</si>
  <si>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</si>
  <si>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</si>
  <si>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</si>
  <si>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</si>
  <si>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</si>
  <si>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</si>
  <si>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</si>
  <si>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</si>
  <si>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</si>
  <si>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</si>
  <si>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</si>
  <si>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</si>
  <si>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</si>
  <si>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</si>
  <si>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</si>
  <si>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</si>
  <si>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</si>
  <si>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</si>
  <si>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</si>
  <si>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</si>
  <si>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</si>
  <si>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</si>
  <si>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</si>
  <si>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</si>
  <si>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</si>
  <si>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</si>
  <si>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</si>
  <si>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</si>
  <si>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</si>
  <si>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</si>
  <si>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</si>
  <si>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</si>
  <si>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</si>
  <si>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</si>
  <si>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</si>
  <si>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</si>
  <si>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</si>
  <si>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</si>
  <si>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</si>
  <si>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</si>
  <si>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</si>
  <si>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</si>
  <si>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</si>
  <si>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</si>
  <si>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</si>
  <si>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</si>
  <si>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</si>
  <si>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</si>
  <si>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</si>
  <si>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</si>
  <si>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</si>
  <si>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</si>
  <si>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</si>
  <si>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</si>
  <si>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</si>
  <si>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</si>
  <si>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</si>
  <si>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</si>
  <si>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</si>
  <si>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</si>
  <si>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</si>
  <si>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</si>
  <si>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</si>
  <si>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</si>
  <si>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</si>
  <si>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</si>
  <si>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</si>
  <si>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</si>
  <si>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</si>
  <si>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</si>
  <si>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</si>
  <si>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</si>
  <si>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</si>
  <si>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</si>
  <si>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</si>
  <si>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</si>
  <si>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</si>
  <si>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</si>
  <si>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</si>
  <si>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</si>
  <si>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</si>
  <si>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</si>
  <si>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</si>
  <si>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</si>
  <si>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</si>
  <si>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</si>
  <si>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</si>
  <si>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</si>
  <si>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</si>
  <si>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</si>
  <si>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</si>
  <si>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</si>
  <si>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</si>
  <si>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</si>
  <si>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</si>
  <si>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</si>
  <si>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</si>
  <si>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</si>
  <si>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</si>
  <si>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</si>
  <si>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</si>
  <si>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</si>
  <si>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</si>
  <si>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</si>
  <si>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</si>
  <si>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</si>
  <si>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</si>
  <si>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</si>
  <si>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</si>
  <si>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</si>
  <si>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</si>
  <si>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</si>
  <si>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</si>
  <si>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</si>
  <si>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</si>
  <si>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</si>
  <si>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</si>
  <si>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</si>
  <si>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</si>
  <si>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</si>
  <si>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</si>
  <si>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</si>
  <si>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</si>
  <si>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</si>
  <si>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</si>
  <si>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</si>
  <si>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</si>
  <si>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</si>
  <si>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</si>
  <si>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</si>
  <si>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</si>
  <si>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</si>
  <si>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</si>
  <si>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</si>
  <si>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</si>
  <si>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</si>
  <si>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</si>
  <si>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</si>
  <si>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</si>
  <si>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</si>
  <si>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</si>
  <si>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</si>
  <si>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</si>
  <si>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</si>
  <si>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</si>
  <si>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</si>
  <si>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</si>
  <si>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</si>
  <si>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</si>
  <si>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</si>
  <si>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</si>
  <si>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</si>
  <si>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</si>
  <si>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</si>
  <si>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</si>
  <si>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</si>
  <si>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</si>
  <si>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</si>
  <si>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</si>
  <si>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</si>
  <si>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</si>
  <si>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</si>
  <si>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</si>
  <si>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</si>
  <si>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</si>
  <si>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</si>
  <si>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</si>
  <si>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</si>
  <si>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</si>
  <si>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</si>
  <si>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</si>
  <si>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</si>
  <si>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</si>
  <si>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</si>
  <si>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</si>
  <si>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</si>
  <si>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</si>
  <si>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</si>
  <si>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</si>
  <si>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</si>
  <si>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</si>
  <si>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</si>
  <si>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</si>
  <si>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</si>
  <si>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</si>
  <si>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</si>
  <si>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</si>
  <si>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</si>
  <si>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</si>
  <si>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</si>
  <si>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</si>
  <si>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</si>
  <si>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</si>
  <si>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</si>
  <si>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</si>
  <si>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</si>
  <si>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</si>
  <si>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</si>
  <si>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</si>
  <si>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</si>
  <si>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</si>
  <si>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</si>
  <si>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</si>
  <si>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</si>
  <si>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</si>
  <si>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</si>
  <si>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</si>
  <si>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</si>
  <si>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</si>
  <si>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</si>
  <si>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</si>
  <si>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</si>
  <si>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</si>
  <si>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</si>
  <si>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</si>
  <si>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</si>
  <si>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</si>
  <si>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</si>
  <si>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</si>
  <si>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</si>
  <si>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</si>
  <si>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</si>
  <si>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</si>
  <si>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</si>
  <si>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</si>
  <si>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</si>
  <si>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</si>
  <si>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</si>
  <si>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</si>
  <si>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</si>
  <si>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</si>
  <si>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</si>
  <si>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</si>
  <si>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</si>
  <si>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</si>
  <si>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</si>
  <si>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</si>
  <si>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</si>
  <si>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</si>
  <si>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</si>
  <si>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</si>
  <si>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</si>
  <si>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</si>
  <si>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</si>
  <si>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</si>
  <si>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</si>
  <si>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</si>
  <si>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</si>
  <si>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</si>
  <si>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</si>
  <si>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</si>
  <si>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</si>
  <si>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</si>
  <si>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</si>
  <si>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</si>
  <si>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</si>
  <si>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</si>
  <si>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</si>
  <si>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</si>
  <si>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</si>
  <si>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</si>
  <si>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</si>
  <si>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</si>
  <si>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</si>
  <si>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</si>
  <si>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</si>
  <si>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</si>
  <si>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</si>
  <si>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</si>
  <si>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</si>
  <si>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</si>
  <si>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</si>
  <si>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</si>
  <si>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</si>
  <si>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</si>
  <si>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</si>
  <si>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</si>
  <si>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</si>
  <si>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</si>
  <si>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</si>
  <si>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</si>
  <si>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</si>
  <si>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</si>
  <si>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</si>
  <si>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</si>
  <si>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</si>
  <si>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</si>
  <si>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</si>
  <si>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</si>
  <si>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</si>
  <si>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</si>
  <si>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</si>
  <si>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</si>
  <si>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</si>
  <si>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</si>
  <si>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</si>
  <si>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</si>
  <si>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</si>
  <si>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</si>
  <si>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</si>
  <si>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</si>
  <si>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</si>
  <si>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</si>
  <si>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</si>
  <si>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</si>
  <si>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</si>
  <si>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</si>
  <si>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</si>
  <si>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</si>
  <si>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</si>
  <si>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</si>
  <si>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</si>
  <si>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</si>
  <si>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</si>
  <si>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</si>
  <si>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</si>
  <si>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</si>
  <si>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</si>
  <si>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</si>
  <si>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</si>
  <si>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</si>
  <si>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</si>
  <si>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</si>
  <si>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</si>
  <si>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</si>
  <si>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</si>
  <si>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</si>
  <si>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</si>
  <si>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</si>
  <si>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</si>
  <si>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</si>
  <si>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</si>
  <si>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</si>
  <si>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</si>
  <si>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</si>
  <si>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</si>
  <si>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</si>
  <si>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</si>
  <si>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</si>
  <si>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</si>
  <si>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</si>
  <si>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</si>
  <si>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</si>
  <si>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</si>
  <si>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</si>
  <si>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</si>
  <si>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</si>
  <si>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</si>
  <si>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</si>
  <si>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</si>
  <si>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</si>
  <si>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</si>
  <si>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</si>
  <si>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</si>
  <si>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</si>
  <si>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</si>
  <si>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</si>
  <si>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</si>
  <si>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</si>
  <si>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</si>
  <si>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</si>
  <si>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</si>
  <si>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</si>
  <si>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</si>
  <si>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</si>
  <si>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</si>
  <si>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</si>
  <si>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</si>
  <si>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</si>
  <si>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</si>
  <si>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</si>
  <si>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</si>
  <si>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</si>
  <si>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</si>
  <si>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</si>
  <si>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</si>
  <si>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</si>
  <si>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</si>
  <si>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</si>
  <si>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</si>
  <si>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</si>
  <si>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</si>
  <si>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</si>
  <si>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</si>
  <si>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</si>
  <si>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</si>
  <si>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</si>
  <si>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</si>
  <si>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</si>
  <si>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</si>
  <si>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</si>
  <si>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</si>
  <si>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</si>
  <si>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</si>
  <si>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</si>
  <si>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</si>
  <si>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</si>
  <si>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</si>
  <si>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</si>
  <si>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</si>
  <si>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</si>
  <si>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</si>
  <si>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</si>
  <si>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</si>
  <si>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</si>
  <si>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</si>
  <si>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</si>
  <si>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</si>
  <si>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</si>
  <si>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</si>
  <si>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</si>
  <si>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</si>
  <si>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</si>
  <si>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</si>
  <si>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</si>
  <si>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</si>
  <si>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</si>
  <si>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</si>
  <si>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</si>
  <si>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</si>
  <si>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</si>
  <si>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</si>
  <si>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</si>
  <si>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</si>
  <si>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</si>
  <si>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</si>
  <si>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</si>
  <si>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</si>
  <si>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</si>
  <si>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</si>
  <si>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</si>
  <si>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</si>
  <si>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</si>
  <si>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</si>
  <si>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</si>
  <si>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</si>
  <si>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</si>
  <si>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</si>
  <si>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</si>
  <si>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</si>
  <si>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</si>
  <si>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</si>
  <si>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</si>
  <si>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</si>
  <si>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</si>
  <si>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</si>
  <si>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</si>
  <si>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</si>
  <si>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</si>
  <si>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</si>
  <si>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</si>
  <si>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</si>
  <si>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</si>
  <si>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</si>
  <si>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</si>
  <si>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</si>
  <si>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</si>
  <si>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</si>
  <si>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</si>
  <si>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</si>
  <si>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</si>
  <si>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</si>
  <si>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</si>
  <si>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</si>
  <si>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</si>
  <si>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</si>
  <si>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</si>
  <si>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</si>
  <si>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</si>
  <si>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</si>
  <si>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</si>
  <si>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</si>
  <si>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</si>
  <si>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</si>
  <si>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</si>
  <si>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</si>
  <si>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</si>
  <si>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</si>
  <si>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</si>
  <si>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</si>
  <si>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</si>
  <si>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</si>
  <si>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</si>
  <si>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</si>
  <si>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</si>
  <si>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</si>
  <si>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</si>
  <si>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</si>
  <si>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</si>
  <si>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</si>
  <si>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</si>
  <si>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</si>
  <si>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</si>
  <si>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</si>
  <si>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</si>
  <si>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</si>
  <si>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</si>
  <si>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</si>
  <si>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</si>
  <si>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</si>
  <si>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</si>
  <si>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</si>
  <si>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</si>
  <si>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</si>
  <si>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</si>
  <si>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</si>
  <si>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</si>
  <si>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</si>
  <si>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</si>
  <si>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</si>
  <si>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</si>
  <si>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</si>
  <si>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</si>
  <si>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</si>
  <si>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</si>
  <si>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</si>
  <si>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</si>
  <si>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</si>
  <si>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</si>
  <si>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</si>
  <si>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</si>
  <si>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</si>
  <si>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</si>
  <si>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</si>
  <si>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</si>
  <si>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</si>
  <si>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</si>
  <si>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</si>
  <si>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</si>
  <si>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</si>
  <si>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</si>
  <si>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</si>
  <si>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</si>
  <si>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</si>
  <si>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</si>
  <si>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</si>
  <si>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</si>
  <si>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</si>
  <si>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</si>
  <si>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</si>
  <si>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</si>
  <si>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</si>
  <si>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</si>
  <si>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</si>
  <si>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</si>
  <si>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</si>
  <si>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</si>
  <si>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</si>
  <si>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</si>
  <si>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</si>
  <si>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</si>
  <si>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</si>
  <si>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</si>
  <si>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</si>
  <si>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</si>
  <si>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</si>
  <si>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</si>
  <si>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</si>
  <si>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</si>
  <si>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</si>
  <si>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</si>
  <si>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</si>
  <si>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</si>
  <si>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</si>
  <si>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</si>
  <si>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</si>
  <si>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</si>
  <si>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</si>
  <si>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</si>
  <si>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</si>
  <si>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</si>
  <si>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</si>
  <si>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</si>
  <si>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</si>
  <si>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</si>
  <si>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</si>
  <si>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</si>
  <si>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</si>
  <si>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</si>
  <si>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</si>
  <si>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</si>
  <si>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</si>
  <si>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</si>
  <si>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</si>
  <si>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</si>
  <si>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</si>
  <si>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</si>
  <si>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</si>
  <si>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</si>
  <si>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</si>
  <si>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</si>
  <si>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</si>
  <si>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</si>
  <si>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</si>
  <si>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</si>
  <si>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</si>
  <si>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</si>
  <si>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</si>
  <si>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</si>
  <si>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</si>
  <si>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</si>
  <si>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</si>
  <si>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</si>
  <si>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</si>
  <si>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</si>
  <si>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</si>
  <si>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</si>
  <si>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</si>
  <si>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</si>
  <si>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</si>
  <si>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</si>
  <si>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</si>
  <si>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</si>
  <si>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</si>
  <si>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</si>
  <si>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</si>
  <si>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</si>
  <si>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</si>
  <si>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</si>
  <si>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</si>
  <si>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</si>
  <si>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</si>
  <si>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</si>
  <si>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</si>
  <si>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</si>
  <si>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</si>
  <si>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</si>
  <si>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</si>
  <si>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</si>
  <si>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</si>
  <si>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</si>
  <si>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</si>
  <si>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</si>
  <si>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</si>
  <si>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</si>
  <si>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</si>
  <si>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</si>
  <si>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</si>
  <si>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</si>
  <si>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</si>
  <si>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</si>
  <si>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</si>
  <si>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</si>
  <si>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</si>
  <si>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</si>
  <si>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</si>
  <si>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</si>
  <si>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</si>
  <si>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</si>
  <si>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</si>
  <si>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</si>
  <si>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</si>
  <si>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</si>
  <si>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</si>
  <si>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</si>
  <si>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</si>
  <si>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</si>
  <si>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</si>
  <si>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</si>
  <si>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</si>
  <si>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</si>
  <si>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</si>
  <si>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</si>
  <si>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</si>
  <si>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</si>
  <si>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</si>
  <si>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</si>
  <si>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</si>
  <si>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</si>
  <si>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</si>
  <si>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</si>
  <si>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</si>
  <si>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</si>
  <si>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</si>
  <si>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</si>
  <si>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</si>
  <si>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</si>
  <si>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</si>
  <si>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</si>
  <si>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</si>
  <si>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</si>
  <si>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</si>
  <si>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</si>
  <si>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</si>
  <si>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</si>
  <si>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</si>
  <si>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</si>
  <si>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</si>
  <si>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</si>
  <si>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</si>
  <si>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</si>
  <si>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</si>
  <si>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</si>
  <si>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</si>
  <si>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</si>
  <si>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</si>
  <si>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</si>
  <si>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</si>
  <si>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</si>
  <si>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</si>
  <si>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</si>
  <si>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</si>
  <si>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</si>
  <si>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</si>
  <si>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</si>
  <si>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</si>
  <si>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</si>
  <si>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</si>
  <si>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</si>
  <si>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</si>
  <si>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</si>
  <si>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</si>
  <si>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</si>
  <si>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</si>
  <si>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</si>
  <si>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</si>
  <si>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</si>
  <si>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</si>
  <si>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</si>
  <si>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</si>
  <si>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</si>
  <si>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</si>
  <si>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</si>
  <si>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</si>
  <si>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</si>
  <si>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</si>
  <si>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</si>
  <si>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</si>
  <si>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</si>
  <si>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</si>
  <si>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</si>
  <si>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</si>
  <si>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</si>
  <si>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</si>
  <si>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</si>
  <si>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</si>
  <si>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</si>
  <si>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</si>
  <si>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</si>
  <si>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</si>
  <si>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</si>
  <si>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</si>
  <si>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</si>
  <si>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</si>
  <si>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</si>
  <si>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</si>
  <si>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</si>
  <si>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</si>
  <si>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</si>
  <si>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</si>
  <si>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</si>
  <si>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</si>
  <si>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</si>
  <si>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</si>
  <si>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</si>
  <si>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</si>
  <si>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</si>
  <si>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</si>
  <si>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</si>
  <si>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</si>
  <si>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</si>
  <si>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</si>
  <si>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</si>
  <si>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</si>
  <si>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</si>
  <si>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</si>
  <si>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</si>
  <si>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</si>
  <si>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</si>
  <si>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</si>
  <si>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</si>
  <si>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</si>
  <si>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</si>
  <si>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</si>
  <si>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</si>
  <si>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</si>
  <si>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</si>
  <si>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</si>
  <si>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</si>
  <si>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</si>
  <si>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</si>
  <si>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</si>
  <si>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</si>
  <si>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</si>
  <si>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</si>
  <si>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</si>
  <si>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</si>
  <si>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</si>
  <si>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</si>
  <si>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</si>
  <si>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</si>
  <si>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</si>
  <si>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</si>
  <si>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</si>
  <si>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</si>
  <si>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</si>
  <si>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</si>
  <si>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</si>
  <si>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</si>
  <si>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</si>
  <si>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</si>
  <si>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</si>
  <si>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</si>
  <si>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</si>
  <si>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</si>
  <si>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</si>
  <si>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</si>
  <si>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</si>
  <si>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</si>
  <si>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</si>
  <si>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</si>
  <si>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</si>
  <si>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</si>
  <si>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</si>
  <si>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</si>
  <si>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</si>
  <si>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</si>
  <si>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</si>
  <si>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</si>
  <si>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</si>
  <si>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</si>
  <si>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</si>
  <si>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</si>
  <si>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</si>
  <si>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</si>
  <si>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</si>
  <si>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</si>
  <si>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</si>
  <si>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</si>
  <si>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</si>
  <si>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</si>
  <si>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</si>
  <si>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</si>
  <si>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</si>
  <si>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</si>
  <si>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</si>
  <si>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</si>
  <si>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</si>
  <si>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</si>
  <si>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</si>
  <si>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</si>
  <si>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</si>
  <si>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</si>
  <si>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</si>
  <si>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</si>
  <si>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</si>
  <si>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</si>
  <si>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</si>
  <si>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</si>
  <si>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</si>
  <si>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</si>
  <si>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</si>
  <si>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</si>
  <si>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</si>
  <si>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</si>
  <si>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</si>
  <si>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</si>
  <si>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</si>
  <si>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</si>
  <si>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</si>
  <si>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</si>
  <si>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</si>
  <si>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</si>
  <si>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</si>
  <si>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</si>
  <si>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</si>
  <si>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</si>
  <si>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</si>
  <si>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</si>
  <si>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</si>
  <si>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</si>
  <si>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</si>
  <si>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</si>
  <si>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</si>
  <si>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</si>
  <si>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</si>
  <si>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</si>
  <si>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</si>
  <si>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</si>
  <si>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</si>
  <si>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</si>
  <si>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</si>
  <si>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</si>
  <si>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</si>
  <si>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</si>
  <si>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</si>
  <si>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</si>
  <si>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</si>
  <si>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</si>
  <si>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</si>
  <si>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</si>
  <si>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</si>
  <si>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</si>
  <si>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</si>
  <si>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</si>
  <si>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</si>
  <si>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</si>
  <si>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</si>
  <si>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</si>
  <si>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</si>
  <si>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</si>
  <si>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</si>
  <si>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</si>
  <si>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</si>
  <si>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</si>
  <si>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</si>
  <si>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</si>
  <si>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</si>
  <si>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</si>
  <si>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</si>
  <si>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</si>
  <si>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</si>
  <si>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</si>
  <si>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</si>
  <si>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</si>
  <si>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</si>
  <si>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</si>
  <si>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</si>
  <si>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</si>
  <si>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</si>
  <si>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</si>
  <si>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</si>
  <si>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</si>
  <si>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</si>
  <si>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</si>
  <si>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</si>
  <si>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</si>
  <si>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</si>
  <si>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</si>
  <si>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</si>
  <si>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</si>
  <si>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</si>
  <si>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</si>
  <si>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</si>
  <si>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</si>
  <si>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</si>
  <si>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</si>
  <si>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</si>
  <si>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</si>
  <si>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</si>
  <si>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</si>
  <si>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</si>
  <si>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</si>
  <si>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</si>
  <si>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</si>
  <si>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</si>
  <si>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</si>
  <si>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</si>
  <si>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</si>
  <si>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</si>
  <si>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</si>
  <si>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</si>
  <si>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</si>
  <si>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</si>
  <si>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</si>
  <si>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</si>
  <si>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</si>
  <si>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</si>
  <si>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</si>
  <si>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</si>
  <si>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</si>
  <si>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</si>
  <si>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</si>
  <si>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</si>
  <si>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</si>
  <si>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</si>
  <si>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</si>
  <si>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</si>
  <si>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</si>
  <si>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</si>
  <si>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</si>
  <si>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</si>
  <si>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</si>
  <si>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</si>
  <si>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</si>
  <si>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</si>
  <si>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</si>
  <si>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</si>
  <si>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</si>
  <si>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</si>
  <si>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</si>
  <si>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</si>
  <si>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</si>
  <si>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</si>
  <si>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</si>
  <si>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</si>
  <si>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</si>
  <si>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</si>
  <si>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</si>
  <si>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</si>
  <si>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</si>
  <si>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</si>
  <si>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</si>
  <si>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</si>
  <si>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</si>
  <si>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</si>
  <si>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</si>
  <si>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</si>
  <si>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</si>
  <si>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</si>
  <si>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</si>
  <si>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</si>
  <si>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</si>
  <si>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</si>
  <si>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</si>
  <si>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</si>
  <si>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</si>
  <si>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</si>
  <si>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</si>
  <si>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</si>
  <si>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</si>
  <si>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</si>
  <si>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</si>
  <si>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</si>
  <si>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</si>
  <si>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</si>
  <si>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</si>
  <si>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</si>
  <si>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</si>
  <si>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</si>
  <si>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</si>
  <si>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</si>
  <si>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</si>
  <si>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</si>
  <si>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</si>
  <si>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</si>
  <si>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</si>
  <si>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</si>
  <si>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</si>
  <si>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</si>
  <si>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</si>
  <si>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</si>
  <si>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</si>
  <si>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</si>
  <si>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</si>
  <si>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</si>
  <si>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</si>
  <si>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</si>
  <si>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</si>
  <si>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</si>
  <si>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</si>
  <si>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</si>
  <si>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</si>
  <si>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</si>
  <si>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</si>
  <si>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</si>
  <si>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</si>
  <si>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</si>
  <si>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</si>
  <si>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</si>
  <si>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</si>
  <si>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</si>
  <si>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</si>
  <si>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</si>
  <si>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</si>
  <si>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</si>
  <si>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</si>
  <si>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</si>
  <si>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</si>
  <si>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</si>
  <si>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</si>
  <si>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</si>
  <si>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</si>
  <si>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</si>
  <si>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</si>
  <si>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</si>
  <si>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</si>
  <si>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</si>
  <si>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</si>
  <si>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</si>
  <si>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</si>
  <si>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</si>
  <si>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</si>
  <si>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</si>
  <si>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</si>
  <si>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</si>
  <si>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</si>
  <si>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</si>
  <si>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</si>
  <si>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</si>
  <si>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</si>
  <si>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</si>
  <si>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</si>
  <si>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</si>
  <si>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</si>
  <si>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</si>
  <si>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</si>
  <si>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</si>
  <si>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</si>
  <si>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</si>
  <si>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</si>
  <si>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</si>
  <si>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</si>
  <si>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</si>
  <si>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</si>
  <si>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</si>
  <si>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</si>
  <si>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</si>
  <si>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</si>
  <si>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</si>
  <si>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</si>
  <si>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</si>
  <si>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</si>
  <si>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</si>
  <si>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</si>
  <si>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</si>
  <si>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</si>
  <si>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</si>
  <si>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</si>
  <si>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</si>
  <si>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</si>
  <si>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</si>
  <si>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</si>
  <si>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</si>
  <si>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</si>
  <si>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</si>
  <si>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</si>
  <si>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</si>
  <si>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</si>
  <si>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</si>
  <si>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</si>
  <si>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</si>
  <si>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</si>
  <si>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</si>
  <si>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</si>
  <si>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</si>
  <si>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</si>
  <si>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</si>
  <si>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</si>
  <si>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</si>
  <si>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</si>
  <si>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</si>
  <si>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</si>
  <si>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</si>
  <si>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</si>
  <si>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</si>
  <si>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</si>
  <si>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</si>
  <si>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</si>
  <si>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</si>
  <si>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</si>
  <si>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</si>
  <si>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</si>
  <si>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</si>
  <si>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</si>
  <si>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</si>
  <si>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</si>
  <si>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</si>
  <si>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</si>
  <si>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</si>
  <si>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</si>
  <si>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</si>
  <si>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</si>
  <si>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</si>
  <si>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</si>
  <si>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</si>
  <si>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</si>
  <si>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</si>
  <si>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</si>
  <si>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</si>
  <si>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</si>
  <si>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</si>
  <si>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</si>
  <si>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</si>
  <si>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</si>
  <si>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</si>
  <si>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</si>
  <si>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</si>
  <si>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</si>
  <si>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</si>
  <si>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</si>
  <si>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</si>
  <si>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</si>
  <si>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</si>
  <si>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</si>
  <si>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</si>
  <si>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</si>
  <si>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</si>
  <si>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</si>
  <si>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</si>
  <si>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</si>
  <si>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</si>
  <si>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</si>
  <si>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</si>
  <si>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</si>
  <si>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</si>
  <si>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</si>
  <si>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</si>
  <si>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</si>
  <si>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</si>
  <si>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</si>
  <si>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</si>
  <si>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</si>
  <si>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</si>
  <si>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</si>
  <si>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</si>
  <si>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</si>
  <si>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</si>
  <si>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</si>
  <si>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</si>
  <si>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</si>
  <si>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</si>
  <si>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</si>
  <si>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</si>
  <si>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</si>
  <si>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</si>
  <si>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</si>
  <si>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</si>
  <si>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</si>
  <si>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</si>
  <si>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</si>
  <si>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</si>
  <si>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</si>
  <si>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</si>
  <si>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</si>
  <si>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</si>
  <si>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</si>
  <si>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</si>
  <si>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</si>
  <si>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</si>
  <si>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</si>
  <si>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</si>
  <si>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</si>
  <si>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</si>
  <si>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</si>
  <si>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</si>
  <si>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</si>
  <si>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</si>
  <si>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</si>
  <si>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</si>
  <si>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</si>
  <si>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</si>
  <si>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</si>
  <si>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</si>
  <si>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</si>
  <si>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</si>
  <si>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</si>
  <si>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</si>
  <si>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</si>
  <si>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</si>
  <si>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</si>
  <si>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</si>
  <si>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</si>
  <si>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</si>
  <si>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</si>
  <si>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</si>
  <si>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</si>
  <si>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</si>
  <si>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</si>
  <si>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</si>
  <si>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</si>
  <si>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</si>
  <si>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</si>
  <si>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</si>
  <si>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</si>
  <si>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</si>
  <si>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</si>
  <si>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</si>
  <si>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</si>
  <si>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</si>
  <si>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</si>
  <si>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</si>
  <si>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</si>
  <si>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</si>
  <si>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</si>
  <si>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</si>
  <si>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</si>
  <si>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</si>
  <si>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</si>
  <si>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</si>
  <si>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</si>
  <si>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</si>
  <si>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</si>
  <si>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</si>
  <si>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</si>
  <si>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</si>
  <si>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</si>
  <si>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</si>
  <si>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</si>
  <si>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</si>
  <si>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</si>
  <si>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</si>
  <si>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</si>
  <si>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</si>
  <si>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</si>
  <si>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</si>
  <si>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</si>
  <si>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</si>
  <si>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</si>
  <si>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</si>
  <si>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</si>
  <si>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</si>
  <si>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</si>
  <si>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</si>
  <si>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</si>
  <si>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</si>
  <si>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</si>
  <si>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</si>
  <si>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</si>
  <si>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</si>
  <si>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</si>
  <si>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</si>
  <si>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</si>
  <si>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</si>
  <si>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</si>
  <si>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</si>
  <si>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</si>
  <si>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</si>
  <si>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</si>
  <si>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</si>
  <si>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</si>
  <si>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</si>
  <si>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</si>
  <si>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</si>
  <si>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</si>
  <si>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</si>
  <si>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</si>
  <si>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</si>
  <si>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</si>
  <si>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</si>
  <si>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</si>
  <si>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</si>
  <si>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</si>
  <si>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</si>
  <si>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</si>
  <si>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</si>
  <si>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</si>
  <si>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</si>
  <si>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</si>
  <si>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</si>
  <si>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</si>
  <si>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</si>
  <si>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</si>
  <si>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</si>
  <si>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</si>
  <si>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</si>
  <si>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</si>
  <si>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</si>
  <si>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</si>
  <si>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</si>
  <si>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</si>
  <si>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</si>
  <si>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</si>
  <si>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</si>
  <si>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</si>
  <si>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</si>
  <si>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</si>
  <si>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</si>
  <si>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</si>
  <si>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</si>
  <si>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</si>
  <si>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</si>
  <si>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</si>
  <si>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</si>
  <si>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</si>
  <si>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</si>
  <si>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</si>
  <si>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</si>
  <si>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</si>
  <si>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</si>
  <si>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</si>
  <si>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</si>
  <si>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</si>
  <si>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</si>
  <si>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</si>
  <si>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</si>
  <si>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</si>
  <si>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</si>
  <si>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</si>
  <si>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</si>
  <si>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</si>
  <si>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</si>
  <si>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</si>
  <si>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</si>
  <si>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</si>
  <si>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</si>
  <si>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</si>
  <si>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</si>
  <si>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</si>
  <si>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</si>
  <si>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</si>
  <si>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</si>
  <si>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</si>
  <si>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</si>
  <si>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</si>
  <si>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</si>
  <si>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</si>
  <si>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</si>
  <si>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</si>
  <si>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</si>
  <si>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</si>
  <si>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</si>
  <si>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</si>
  <si>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</si>
  <si>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</si>
  <si>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</si>
  <si>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</si>
  <si>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</si>
  <si>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</si>
  <si>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</si>
  <si>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</si>
  <si>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</si>
  <si>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</si>
  <si>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</si>
  <si>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</si>
  <si>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</si>
  <si>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</si>
  <si>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</si>
  <si>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</si>
  <si>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</si>
  <si>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</si>
  <si>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</si>
  <si>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</si>
  <si>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</si>
  <si>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</si>
  <si>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</si>
  <si>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</si>
  <si>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</si>
  <si>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</si>
  <si>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</si>
  <si>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</si>
  <si>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</si>
  <si>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</si>
  <si>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</si>
  <si>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</si>
  <si>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</si>
  <si>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</si>
  <si>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</si>
  <si>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</si>
  <si>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</si>
  <si>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</si>
  <si>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</si>
  <si>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</si>
  <si>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</si>
  <si>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</si>
  <si>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</si>
  <si>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</si>
  <si>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</si>
  <si>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</si>
  <si>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</si>
  <si>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</si>
  <si>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</si>
  <si>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</si>
  <si>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</si>
  <si>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</si>
  <si>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</si>
  <si>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</si>
  <si>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</si>
  <si>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</si>
  <si>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</si>
  <si>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</si>
  <si>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</si>
  <si>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</si>
  <si>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</si>
  <si>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</si>
  <si>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</si>
  <si>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</si>
  <si>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</si>
  <si>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</si>
  <si>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</si>
  <si>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</si>
  <si>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</si>
  <si>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</si>
  <si>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</si>
  <si>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</si>
  <si>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</si>
  <si>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</si>
  <si>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</si>
  <si>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</si>
  <si>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</si>
  <si>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</si>
  <si>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</si>
  <si>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</si>
  <si>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</si>
  <si>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</si>
  <si>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</si>
  <si>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</si>
  <si>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</si>
  <si>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</si>
  <si>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</si>
  <si>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</si>
  <si>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</si>
  <si>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</si>
  <si>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</si>
  <si>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</si>
  <si>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</si>
  <si>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</si>
  <si>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</si>
  <si>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</si>
  <si>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</si>
  <si>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</si>
  <si>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</si>
  <si>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</si>
  <si>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</si>
  <si>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</si>
  <si>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</si>
  <si>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</si>
  <si>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</si>
  <si>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</si>
  <si>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</si>
  <si>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</si>
  <si>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</si>
  <si>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</si>
  <si>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</si>
  <si>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</si>
  <si>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</si>
  <si>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</si>
  <si>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</si>
  <si>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</si>
  <si>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</si>
  <si>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</si>
  <si>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</si>
  <si>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</si>
  <si>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</si>
  <si>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</si>
  <si>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</si>
  <si>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</si>
  <si>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</si>
  <si>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</si>
  <si>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</si>
  <si>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</si>
  <si>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</si>
  <si>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</si>
  <si>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</si>
  <si>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</si>
  <si>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</si>
  <si>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</si>
  <si>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</si>
  <si>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</si>
  <si>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</si>
  <si>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</si>
  <si>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</si>
  <si>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</si>
  <si>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</si>
  <si>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</si>
  <si>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</si>
  <si>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</si>
  <si>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</si>
  <si>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</si>
  <si>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</si>
  <si>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</si>
  <si>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</si>
  <si>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</si>
  <si>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</si>
  <si>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</si>
  <si>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</si>
  <si>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</si>
  <si>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</si>
  <si>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</si>
  <si>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</si>
  <si>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</si>
  <si>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</si>
  <si>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</si>
  <si>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</si>
  <si>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</si>
  <si>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</si>
  <si>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</si>
  <si>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</si>
  <si>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</si>
  <si>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</si>
  <si>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</si>
  <si>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</si>
  <si>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</si>
  <si>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</si>
  <si>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</si>
  <si>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</si>
  <si>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</si>
  <si>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</si>
  <si>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</si>
  <si>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</si>
  <si>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</si>
  <si>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</si>
  <si>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</si>
  <si>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</si>
  <si>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</si>
  <si>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</si>
  <si>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</si>
  <si>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</si>
  <si>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</si>
  <si>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</si>
  <si>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</si>
  <si>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</si>
  <si>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</si>
  <si>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</si>
  <si>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</si>
  <si>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</si>
  <si>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</si>
  <si>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</si>
  <si>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</si>
  <si>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</si>
  <si>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</si>
  <si>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</si>
  <si>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</si>
  <si>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</si>
  <si>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</si>
  <si>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</si>
  <si>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</si>
  <si>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</si>
  <si>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</si>
  <si>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</si>
  <si>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</si>
  <si>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</si>
  <si>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</si>
  <si>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</si>
  <si>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</si>
  <si>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</si>
  <si>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</si>
  <si>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</si>
  <si>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</si>
  <si>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</si>
  <si>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</si>
  <si>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</si>
  <si>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</si>
  <si>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</si>
  <si>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</si>
  <si>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</si>
  <si>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</si>
  <si>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</si>
  <si>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</si>
  <si>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</si>
  <si>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</si>
  <si>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</si>
  <si>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</si>
  <si>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</si>
  <si>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</si>
  <si>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</si>
  <si>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</si>
  <si>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</si>
  <si>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</si>
  <si>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</si>
  <si>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</si>
  <si>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</si>
  <si>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</si>
  <si>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</si>
  <si>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</si>
  <si>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</si>
  <si>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</si>
  <si>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</si>
  <si>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</si>
  <si>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</si>
  <si>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</si>
  <si>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</si>
  <si>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</si>
  <si>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</si>
  <si>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</si>
  <si>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</si>
  <si>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</si>
  <si>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</si>
  <si>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</si>
  <si>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</si>
  <si>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</si>
  <si>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</si>
  <si>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</si>
  <si>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</si>
  <si>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</si>
  <si>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</si>
  <si>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</si>
  <si>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</si>
  <si>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</si>
  <si>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</si>
  <si>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</si>
  <si>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</si>
  <si>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</si>
  <si>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</si>
  <si>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</si>
  <si>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</si>
  <si>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</si>
  <si>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</si>
  <si>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</si>
  <si>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</si>
  <si>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</si>
  <si>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</si>
  <si>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</si>
  <si>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</si>
  <si>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</si>
  <si>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</si>
  <si>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</si>
  <si>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</si>
  <si>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</si>
  <si>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</si>
  <si>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</si>
  <si>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</si>
  <si>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</si>
  <si>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</si>
  <si>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</si>
  <si>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</si>
  <si>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</si>
  <si>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</si>
  <si>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</si>
  <si>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</si>
  <si>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</si>
  <si>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</si>
  <si>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</si>
  <si>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</si>
  <si>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</si>
  <si>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</si>
  <si>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</si>
  <si>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</si>
  <si>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</si>
  <si>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</si>
  <si>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</si>
  <si>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</si>
  <si>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</si>
  <si>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</si>
  <si>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</si>
  <si>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</si>
  <si>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</si>
  <si>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</si>
  <si>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</si>
  <si>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</si>
  <si>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</si>
  <si>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</si>
  <si>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</si>
  <si>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</si>
  <si>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</si>
  <si>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</si>
  <si>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</si>
  <si>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</si>
  <si>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</si>
  <si>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</si>
  <si>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</si>
  <si>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</si>
  <si>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</si>
  <si>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</si>
  <si>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</si>
  <si>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</si>
  <si>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</si>
  <si>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</si>
  <si>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</si>
  <si>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</si>
  <si>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</si>
  <si>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</si>
  <si>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</si>
  <si>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</si>
  <si>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</si>
  <si>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</si>
  <si>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</si>
  <si>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</si>
  <si>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</si>
  <si>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</si>
  <si>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</si>
  <si>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</si>
  <si>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</si>
  <si>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</si>
  <si>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</si>
  <si>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</si>
  <si>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</si>
  <si>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</si>
  <si>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</si>
  <si>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</si>
  <si>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</si>
  <si>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</si>
  <si>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</si>
  <si>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</si>
  <si>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</si>
  <si>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</si>
  <si>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</si>
  <si>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</si>
  <si>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</si>
  <si>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</si>
  <si>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</si>
  <si>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</si>
  <si>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</si>
  <si>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</si>
  <si>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</si>
  <si>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</si>
  <si>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</si>
  <si>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</si>
  <si>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</si>
  <si>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</si>
  <si>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</si>
  <si>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</si>
  <si>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</si>
  <si>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</si>
  <si>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</si>
  <si>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</si>
  <si>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</si>
  <si>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</si>
  <si>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</si>
  <si>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</si>
  <si>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</si>
  <si>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</si>
  <si>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</si>
  <si>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</si>
  <si>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</si>
  <si>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</si>
  <si>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</si>
  <si>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</si>
  <si>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</si>
  <si>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</si>
  <si>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</si>
  <si>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</si>
  <si>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</si>
  <si>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</si>
  <si>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</si>
  <si>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</si>
  <si>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</si>
  <si>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</si>
  <si>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</si>
  <si>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</si>
  <si>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</si>
  <si>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</si>
  <si>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</si>
  <si>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</si>
  <si>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</si>
  <si>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</si>
  <si>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</si>
  <si>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</si>
  <si>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</si>
  <si>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</si>
  <si>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</si>
  <si>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</si>
  <si>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</si>
  <si>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</si>
  <si>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</si>
  <si>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</si>
  <si>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</si>
  <si>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</si>
  <si>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</si>
  <si>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</si>
  <si>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</si>
  <si>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</si>
  <si>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</si>
  <si>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</si>
  <si>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</si>
  <si>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</si>
  <si>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</si>
  <si>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</si>
  <si>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</si>
  <si>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</si>
  <si>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</si>
  <si>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</si>
  <si>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</si>
  <si>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</si>
  <si>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</si>
  <si>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</si>
  <si>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</si>
  <si>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</si>
  <si>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</si>
  <si>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</si>
  <si>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</si>
  <si>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</si>
  <si>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</si>
  <si>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</si>
  <si>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</si>
  <si>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</si>
  <si>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</si>
  <si>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</si>
  <si>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</si>
  <si>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</si>
  <si>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</si>
  <si>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</si>
  <si>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</si>
  <si>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</si>
  <si>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</si>
  <si>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</si>
  <si>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</si>
  <si>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</si>
  <si>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</si>
  <si>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</si>
  <si>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</si>
  <si>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</si>
  <si>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</si>
  <si>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</si>
  <si>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</si>
  <si>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</si>
  <si>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</si>
  <si>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</si>
  <si>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</si>
  <si>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</si>
  <si>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</si>
  <si>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</si>
  <si>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</si>
  <si>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</si>
  <si>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</si>
  <si>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</si>
  <si>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</si>
  <si>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</si>
  <si>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</si>
  <si>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</si>
  <si>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</si>
  <si>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</si>
  <si>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</si>
  <si>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</si>
  <si>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</si>
  <si>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</si>
  <si>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</si>
  <si>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</si>
  <si>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</si>
  <si>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</si>
  <si>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</si>
  <si>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</si>
  <si>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</si>
  <si>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</si>
  <si>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</si>
  <si>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</si>
  <si>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</si>
  <si>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</si>
  <si>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</si>
  <si>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</si>
  <si>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</si>
  <si>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</si>
  <si>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</si>
  <si>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</si>
  <si>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</si>
  <si>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</si>
  <si>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</si>
  <si>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</si>
  <si>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</si>
  <si>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</si>
  <si>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</si>
  <si>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</si>
  <si>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</si>
  <si>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</si>
  <si>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</si>
  <si>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</si>
  <si>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</si>
  <si>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</si>
  <si>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</si>
  <si>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</si>
  <si>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</si>
  <si>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</si>
  <si>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</si>
  <si>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</si>
  <si>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</si>
  <si>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</si>
  <si>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</si>
  <si>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</si>
  <si>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</si>
  <si>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</si>
  <si>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</si>
  <si>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</si>
  <si>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</si>
  <si>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</si>
  <si>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</si>
  <si>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</si>
  <si>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</si>
  <si>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</si>
  <si>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</si>
  <si>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</si>
  <si>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</si>
  <si>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</si>
  <si>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</si>
  <si>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</si>
  <si>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</si>
  <si>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</si>
  <si>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</si>
  <si>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</si>
  <si>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</si>
  <si>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</si>
  <si>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</si>
  <si>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</si>
  <si>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</si>
  <si>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</si>
  <si>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</si>
  <si>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</si>
  <si>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</si>
  <si>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</si>
  <si>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</si>
  <si>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</si>
  <si>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</si>
  <si>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</si>
  <si>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</si>
  <si>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</si>
  <si>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</si>
  <si>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</si>
  <si>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</si>
  <si>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</si>
  <si>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</si>
  <si>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</si>
  <si>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</si>
  <si>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</si>
  <si>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</si>
  <si>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</si>
  <si>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</si>
  <si>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</si>
  <si>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</si>
  <si>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</si>
  <si>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</si>
  <si>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</si>
  <si>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</si>
  <si>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</si>
  <si>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</si>
  <si>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</si>
  <si>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</si>
  <si>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</si>
  <si>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</si>
  <si>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</si>
  <si>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</si>
  <si>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</si>
  <si>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</si>
  <si>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</si>
  <si>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</si>
  <si>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</si>
  <si>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</si>
  <si>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</si>
  <si>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</si>
  <si>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</si>
  <si>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</si>
  <si>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</si>
  <si>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</si>
  <si>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</si>
  <si>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</si>
  <si>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</si>
  <si>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</si>
  <si>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</si>
  <si>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</si>
  <si>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</si>
  <si>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</si>
  <si>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</si>
  <si>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</si>
  <si>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</si>
  <si>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</si>
  <si>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</si>
  <si>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</si>
  <si>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</si>
  <si>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</si>
  <si>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</si>
  <si>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</si>
  <si>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</si>
  <si>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</si>
  <si>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</si>
  <si>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</si>
  <si>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</si>
  <si>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</si>
  <si>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</si>
  <si>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</si>
  <si>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</si>
  <si>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</si>
  <si>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</si>
  <si>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</si>
  <si>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</si>
  <si>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</si>
  <si>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</si>
  <si>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</si>
  <si>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</si>
  <si>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</si>
  <si>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</si>
  <si>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</si>
  <si>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</si>
  <si>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</si>
  <si>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</si>
  <si>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</si>
  <si>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</si>
  <si>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</si>
  <si>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</si>
  <si>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</si>
  <si>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</si>
  <si>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</si>
  <si>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</si>
  <si>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</si>
  <si>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</si>
  <si>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</si>
  <si>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</si>
  <si>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</si>
  <si>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</si>
  <si>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</si>
  <si>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</si>
  <si>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</si>
  <si>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</si>
  <si>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</si>
  <si>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</si>
  <si>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</si>
  <si>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</si>
  <si>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</si>
  <si>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</si>
  <si>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</si>
  <si>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</si>
  <si>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</si>
  <si>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</si>
  <si>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</si>
  <si>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</si>
  <si>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</si>
  <si>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</si>
  <si>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</si>
  <si>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</si>
  <si>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</si>
  <si>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</si>
  <si>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</si>
  <si>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</si>
  <si>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</si>
  <si>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</si>
  <si>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</si>
  <si>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</si>
  <si>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</si>
  <si>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</si>
  <si>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</si>
  <si>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</si>
  <si>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</si>
  <si>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</si>
  <si>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</si>
  <si>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</si>
  <si>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</si>
  <si>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</si>
  <si>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</si>
  <si>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</si>
  <si>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</si>
  <si>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</si>
  <si>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</si>
  <si>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</si>
  <si>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</si>
  <si>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</si>
  <si>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</si>
  <si>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</si>
  <si>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</si>
  <si>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</si>
  <si>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</si>
  <si>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</si>
  <si>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</si>
  <si>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</si>
  <si>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</si>
  <si>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</si>
  <si>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</si>
  <si>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</si>
  <si>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</si>
  <si>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</si>
  <si>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</si>
  <si>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</si>
  <si>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</si>
  <si>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</si>
  <si>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</si>
  <si>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</si>
  <si>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</si>
  <si>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</si>
  <si>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</si>
  <si>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</si>
  <si>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</si>
  <si>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</si>
  <si>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</si>
  <si>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</si>
  <si>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</si>
  <si>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</si>
  <si>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</si>
  <si>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</si>
  <si>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</si>
  <si>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</si>
  <si>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</si>
  <si>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</si>
  <si>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</si>
  <si>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</si>
  <si>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</si>
  <si>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</si>
  <si>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</si>
  <si>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</si>
  <si>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</si>
  <si>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</si>
  <si>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</si>
  <si>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</si>
  <si>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</si>
  <si>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</si>
  <si>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</si>
  <si>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</si>
  <si>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</si>
  <si>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</si>
  <si>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</si>
  <si>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</si>
  <si>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</si>
  <si>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</si>
  <si>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</si>
  <si>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</si>
  <si>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</si>
  <si>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</si>
  <si>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</si>
  <si>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</si>
  <si>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</si>
  <si>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</si>
  <si>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</si>
  <si>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</si>
  <si>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</si>
  <si>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</si>
  <si>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</si>
  <si>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</si>
  <si>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</si>
  <si>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</si>
  <si>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</si>
  <si>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</si>
  <si>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</si>
  <si>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</si>
  <si>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</si>
  <si>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</si>
  <si>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</si>
  <si>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</si>
  <si>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</si>
  <si>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</si>
  <si>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</si>
  <si>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</si>
  <si>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</si>
  <si>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</si>
  <si>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</si>
  <si>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</si>
  <si>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</si>
  <si>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</si>
  <si>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</si>
  <si>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</si>
  <si>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</si>
  <si>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</si>
  <si>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</si>
  <si>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</si>
  <si>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</si>
  <si>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</si>
  <si>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</si>
  <si>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</si>
  <si>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</si>
  <si>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</si>
  <si>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</si>
  <si>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</si>
  <si>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</si>
  <si>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</si>
  <si>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</si>
  <si>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</si>
  <si>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</si>
  <si>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</si>
  <si>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</si>
  <si>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</si>
  <si>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</si>
  <si>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</si>
  <si>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</si>
  <si>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</si>
  <si>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</si>
  <si>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</si>
  <si>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</si>
  <si>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</si>
  <si>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</si>
  <si>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</si>
  <si>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</si>
  <si>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</si>
  <si>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</si>
  <si>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</si>
  <si>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</si>
  <si>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</si>
  <si>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</si>
  <si>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</si>
  <si>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</si>
  <si>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</si>
  <si>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</si>
  <si>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</si>
  <si>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</si>
  <si>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</si>
  <si>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</si>
  <si>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</si>
  <si>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</si>
  <si>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</si>
  <si>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</si>
  <si>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</si>
  <si>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</si>
  <si>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</si>
  <si>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</si>
  <si>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</si>
  <si>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</si>
  <si>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</si>
  <si>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</si>
  <si>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</si>
  <si>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</si>
  <si>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</si>
  <si>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</si>
  <si>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</si>
  <si>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</si>
  <si>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</si>
  <si>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</si>
  <si>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</si>
  <si>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</si>
  <si>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</si>
  <si>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</si>
  <si>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</si>
  <si>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</si>
  <si>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</si>
  <si>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</si>
  <si>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</si>
  <si>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</si>
  <si>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</si>
  <si>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</si>
  <si>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</si>
  <si>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</si>
  <si>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</si>
  <si>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</si>
  <si>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</si>
  <si>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</si>
  <si>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</si>
  <si>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</si>
  <si>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</si>
  <si>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</si>
  <si>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</si>
  <si>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</si>
  <si>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</si>
  <si>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</si>
  <si>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</si>
  <si>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</si>
  <si>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</si>
  <si>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</si>
  <si>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</si>
  <si>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</si>
  <si>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</si>
  <si>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</si>
  <si>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</si>
  <si>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</si>
  <si>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</si>
  <si>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</si>
  <si>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</si>
  <si>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</si>
  <si>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</si>
  <si>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</si>
  <si>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</si>
  <si>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</si>
  <si>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</si>
  <si>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</si>
  <si>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</si>
  <si>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</si>
  <si>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</si>
  <si>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</si>
  <si>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</si>
  <si>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</si>
  <si>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</si>
  <si>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</si>
  <si>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</si>
  <si>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</si>
  <si>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</si>
  <si>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</si>
  <si>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</si>
  <si>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</si>
  <si>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</si>
  <si>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</si>
  <si>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</si>
  <si>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</si>
  <si>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</si>
  <si>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</si>
  <si>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</si>
  <si>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</si>
  <si>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</si>
  <si>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</si>
  <si>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</si>
  <si>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</si>
  <si>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</si>
  <si>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</si>
  <si>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</si>
  <si>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</si>
  <si>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</si>
  <si>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</si>
  <si>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</si>
  <si>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</si>
  <si>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</si>
  <si>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</si>
  <si>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</si>
  <si>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</si>
  <si>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</si>
  <si>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</si>
  <si>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</si>
  <si>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</si>
  <si>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</si>
  <si>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</si>
  <si>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</si>
  <si>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</si>
  <si>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</si>
  <si>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</si>
  <si>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</si>
  <si>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</si>
  <si>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</si>
  <si>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</si>
  <si>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</si>
  <si>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</si>
  <si>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</si>
  <si>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</si>
  <si>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</si>
  <si>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</si>
  <si>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</si>
  <si>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</si>
  <si>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</si>
  <si>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</si>
  <si>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</si>
  <si>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</si>
  <si>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</si>
  <si>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</si>
  <si>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</si>
  <si>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</si>
  <si>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</si>
  <si>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</si>
  <si>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</si>
  <si>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</si>
  <si>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</si>
  <si>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</si>
  <si>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</si>
  <si>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</si>
  <si>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</si>
  <si>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</si>
  <si>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</si>
  <si>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</si>
  <si>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</si>
  <si>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</si>
  <si>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</si>
  <si>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</si>
  <si>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</si>
  <si>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</si>
  <si>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</si>
  <si>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</si>
  <si>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</si>
  <si>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</si>
  <si>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</si>
  <si>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</si>
  <si>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</si>
  <si>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</si>
  <si>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</si>
  <si>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</si>
  <si>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</si>
  <si>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</si>
  <si>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</si>
  <si>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</si>
  <si>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</si>
  <si>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</si>
  <si>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</si>
  <si>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</si>
  <si>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</si>
  <si>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</si>
  <si>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</si>
  <si>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</si>
  <si>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</si>
  <si>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</si>
  <si>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</si>
  <si>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</si>
  <si>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</si>
  <si>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</si>
  <si>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</si>
  <si>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</si>
  <si>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</si>
  <si>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</si>
  <si>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</si>
  <si>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</si>
  <si>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</si>
  <si>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</si>
  <si>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</si>
  <si>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</si>
  <si>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</si>
  <si>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</si>
  <si>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</si>
  <si>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</si>
  <si>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</si>
  <si>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</si>
  <si>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</si>
  <si>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</si>
  <si>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</si>
  <si>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</si>
  <si>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</si>
  <si>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</si>
  <si>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</si>
  <si>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</si>
  <si>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</si>
  <si>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</si>
  <si>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</si>
  <si>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</si>
  <si>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</si>
  <si>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</si>
  <si>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</si>
  <si>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</si>
  <si>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</si>
  <si>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</si>
  <si>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</si>
  <si>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</si>
  <si>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</si>
  <si>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</si>
  <si>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</si>
  <si>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</si>
  <si>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</si>
  <si>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</si>
  <si>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</si>
  <si>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</si>
  <si>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</si>
  <si>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</si>
  <si>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</si>
  <si>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</si>
  <si>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</si>
  <si>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</si>
  <si>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</si>
  <si>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</si>
  <si>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</si>
  <si>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</si>
  <si>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</si>
  <si>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</si>
  <si>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</si>
  <si>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</si>
  <si>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</si>
  <si>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</si>
  <si>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</si>
  <si>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</si>
  <si>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</si>
  <si>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</si>
  <si>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</si>
  <si>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</si>
  <si>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</si>
  <si>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</si>
  <si>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</si>
  <si>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</si>
  <si>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</si>
  <si>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</si>
  <si>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</si>
  <si>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</si>
  <si>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</si>
  <si>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</si>
  <si>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</si>
  <si>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</si>
  <si>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</si>
  <si>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</si>
  <si>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</si>
  <si>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</si>
  <si>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</si>
  <si>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</si>
  <si>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</si>
  <si>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</si>
  <si>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</si>
  <si>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</si>
  <si>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</si>
  <si>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</si>
  <si>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</si>
  <si>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</si>
  <si>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</si>
  <si>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</si>
  <si>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</si>
  <si>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</si>
  <si>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</si>
  <si>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</si>
  <si>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</si>
  <si>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</si>
  <si>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</si>
  <si>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</si>
  <si>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</si>
  <si>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</si>
  <si>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</si>
  <si>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</si>
  <si>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</si>
  <si>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</si>
  <si>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</si>
  <si>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</si>
  <si>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</si>
  <si>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</si>
  <si>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</si>
  <si>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</si>
  <si>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</si>
  <si>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</si>
  <si>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</si>
  <si>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</si>
  <si>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</si>
  <si>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</si>
  <si>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</si>
  <si>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</si>
  <si>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</si>
  <si>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</si>
  <si>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</si>
  <si>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</si>
  <si>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</si>
  <si>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</si>
  <si>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</si>
  <si>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</si>
  <si>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</si>
  <si>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</si>
  <si>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</si>
  <si>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</si>
  <si>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</si>
  <si>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</si>
  <si>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</si>
  <si>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</si>
  <si>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</si>
  <si>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</si>
  <si>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</si>
  <si>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</si>
  <si>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</si>
  <si>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</si>
  <si>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</si>
  <si>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</si>
  <si>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</si>
  <si>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</si>
  <si>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</si>
  <si>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</si>
  <si>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</si>
  <si>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</si>
  <si>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</si>
  <si>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</si>
  <si>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</si>
  <si>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</si>
  <si>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</si>
  <si>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</si>
  <si>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</si>
  <si>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</si>
  <si>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</si>
  <si>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</si>
  <si>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</si>
  <si>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</si>
  <si>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</si>
  <si>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</si>
  <si>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</si>
  <si>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</si>
  <si>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</si>
  <si>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</si>
  <si>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</si>
  <si>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</si>
  <si>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</si>
  <si>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</si>
  <si>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</si>
  <si>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</si>
  <si>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</si>
  <si>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</si>
  <si>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</si>
  <si>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</si>
  <si>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</si>
  <si>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</si>
  <si>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</si>
  <si>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</si>
  <si>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</si>
  <si>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</si>
  <si>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</si>
  <si>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</si>
  <si>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</si>
  <si>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</si>
  <si>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</si>
  <si>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</si>
  <si>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</si>
  <si>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</si>
  <si>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</si>
  <si>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</si>
  <si>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</si>
  <si>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</si>
  <si>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</si>
  <si>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</si>
  <si>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</si>
  <si>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</si>
  <si>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</si>
  <si>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</si>
  <si>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</si>
  <si>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</si>
  <si>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</si>
  <si>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</si>
  <si>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</si>
  <si>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</si>
  <si>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</si>
  <si>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</si>
  <si>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</si>
  <si>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</si>
  <si>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</si>
  <si>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</si>
  <si>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</si>
  <si>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</si>
  <si>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</si>
  <si>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</si>
  <si>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</si>
  <si>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</si>
  <si>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</si>
  <si>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</si>
  <si>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</si>
  <si>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</si>
  <si>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</si>
  <si>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</si>
  <si>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</si>
  <si>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</si>
  <si>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</si>
  <si>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</si>
  <si>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</si>
  <si>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</si>
  <si>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</si>
  <si>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</si>
  <si>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</si>
  <si>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</si>
  <si>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</si>
  <si>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</si>
  <si>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</si>
  <si>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</si>
  <si>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</si>
  <si>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</si>
  <si>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</si>
  <si>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</si>
  <si>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</si>
  <si>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</si>
  <si>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</si>
  <si>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</si>
  <si>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</si>
  <si>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</si>
  <si>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</si>
  <si>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</si>
  <si>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</si>
  <si>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</si>
  <si>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</si>
  <si>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</si>
  <si>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</si>
  <si>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</si>
  <si>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</si>
  <si>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</si>
  <si>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</si>
  <si>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</si>
  <si>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</si>
  <si>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</si>
  <si>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</si>
  <si>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</si>
  <si>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</si>
  <si>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</si>
  <si>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</si>
  <si>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</si>
  <si>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</si>
  <si>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</si>
  <si>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</si>
  <si>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</si>
  <si>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</si>
  <si>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</si>
  <si>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</si>
  <si>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</si>
  <si>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</si>
  <si>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</si>
  <si>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</si>
  <si>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</si>
  <si>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</si>
  <si>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</si>
  <si>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</si>
  <si>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</si>
  <si>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</si>
  <si>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</si>
  <si>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</si>
  <si>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</si>
  <si>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</si>
  <si>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</si>
  <si>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</si>
  <si>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</si>
  <si>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</si>
  <si>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</si>
  <si>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</si>
  <si>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</si>
  <si>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</si>
  <si>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</si>
  <si>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</si>
  <si>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</si>
  <si>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</si>
  <si>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</si>
  <si>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</si>
  <si>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</si>
  <si>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</si>
  <si>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</si>
  <si>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</si>
  <si>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</si>
  <si>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</si>
  <si>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</si>
  <si>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</si>
  <si>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</si>
  <si>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</si>
  <si>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</si>
  <si>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</si>
  <si>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</si>
  <si>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</si>
  <si>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</si>
  <si>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</si>
  <si>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</si>
  <si>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</si>
  <si>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</si>
  <si>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</si>
  <si>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</si>
  <si>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</si>
  <si>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</si>
  <si>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</si>
  <si>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</si>
  <si>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</si>
  <si>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</si>
  <si>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</si>
  <si>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</si>
  <si>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</si>
  <si>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</si>
  <si>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</si>
  <si>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</si>
  <si>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</si>
  <si>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</si>
  <si>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</si>
  <si>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</si>
  <si>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</si>
  <si>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</si>
  <si>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</si>
  <si>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</si>
  <si>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</si>
  <si>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</si>
  <si>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</si>
  <si>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</si>
  <si>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</si>
  <si>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</si>
  <si>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</si>
  <si>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</si>
  <si>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</si>
  <si>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</si>
  <si>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</si>
  <si>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</si>
  <si>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</si>
  <si>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</si>
  <si>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</si>
  <si>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</si>
  <si>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</si>
  <si>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</si>
  <si>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</si>
  <si>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</si>
  <si>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</si>
  <si>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</si>
  <si>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</si>
  <si>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</si>
  <si>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</si>
  <si>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</si>
  <si>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</si>
  <si>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</si>
  <si>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</si>
  <si>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</si>
  <si>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</si>
  <si>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</si>
  <si>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</si>
  <si>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</si>
  <si>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</si>
  <si>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</si>
  <si>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</si>
  <si>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</si>
  <si>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</si>
  <si>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</si>
  <si>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</si>
  <si>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</si>
  <si>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</si>
  <si>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</si>
  <si>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</si>
  <si>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</si>
  <si>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</si>
  <si>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</si>
  <si>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</si>
  <si>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</si>
  <si>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</si>
  <si>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</si>
  <si>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</si>
  <si>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</si>
  <si>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</si>
  <si>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</si>
  <si>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</si>
  <si>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</si>
  <si>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</si>
  <si>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</si>
  <si>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</si>
  <si>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</si>
  <si>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</si>
  <si>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</si>
  <si>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</si>
  <si>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</si>
  <si>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</si>
  <si>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</si>
  <si>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</si>
  <si>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</si>
  <si>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</si>
  <si>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</si>
  <si>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</si>
  <si>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</si>
  <si>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</si>
  <si>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</si>
  <si>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</si>
  <si>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</si>
  <si>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</si>
  <si>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</si>
  <si>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</si>
  <si>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</si>
  <si>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</si>
  <si>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</si>
  <si>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</si>
  <si>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</si>
  <si>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</si>
  <si>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</si>
  <si>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</si>
  <si>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</si>
  <si>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</si>
  <si>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</si>
  <si>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</si>
  <si>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</si>
  <si>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</si>
  <si>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</si>
  <si>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</si>
  <si>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</si>
  <si>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</si>
  <si>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</si>
  <si>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</si>
  <si>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</si>
  <si>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</si>
  <si>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</si>
  <si>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</si>
  <si>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</si>
  <si>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</si>
  <si>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</si>
  <si>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</si>
  <si>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</si>
  <si>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</si>
  <si>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</si>
  <si>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</si>
  <si>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</si>
  <si>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</si>
  <si>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</si>
  <si>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</si>
  <si>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</si>
  <si>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</si>
  <si>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</si>
  <si>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</si>
  <si>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</si>
  <si>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</si>
  <si>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</si>
  <si>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</si>
  <si>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</si>
  <si>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</si>
  <si>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</si>
  <si>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</si>
  <si>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</si>
  <si>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</si>
  <si>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</si>
  <si>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</si>
  <si>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</si>
  <si>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</si>
  <si>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</si>
  <si>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</si>
  <si>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</si>
  <si>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</si>
  <si>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</si>
  <si>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</si>
  <si>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</si>
  <si>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</si>
  <si>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</si>
  <si>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</si>
  <si>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</si>
  <si>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</si>
  <si>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</si>
  <si>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</si>
  <si>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</si>
  <si>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</si>
  <si>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</si>
  <si>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</si>
  <si>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</si>
  <si>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</si>
  <si>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</si>
  <si>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</si>
  <si>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</si>
  <si>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</si>
  <si>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</si>
  <si>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</si>
  <si>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</si>
  <si>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</si>
  <si>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</si>
  <si>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</si>
  <si>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</si>
  <si>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</si>
  <si>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</si>
  <si>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</si>
  <si>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</si>
  <si>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</si>
  <si>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</si>
  <si>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</si>
  <si>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</si>
  <si>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</si>
  <si>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</si>
  <si>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</si>
  <si>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</si>
  <si>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</si>
  <si>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</si>
  <si>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</si>
  <si>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</si>
  <si>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</si>
  <si>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</si>
  <si>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</si>
  <si>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</si>
  <si>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</si>
  <si>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</si>
  <si>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</si>
  <si>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</si>
  <si>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</si>
  <si>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</si>
  <si>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</si>
  <si>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</si>
  <si>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</si>
  <si>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</si>
  <si>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</si>
  <si>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</si>
  <si>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</si>
  <si>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</si>
  <si>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</si>
  <si>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</si>
  <si>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</si>
  <si>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</si>
  <si>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</si>
  <si>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</si>
  <si>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</si>
  <si>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</si>
  <si>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</si>
  <si>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</si>
  <si>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</si>
  <si>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</si>
  <si>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</si>
  <si>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</si>
  <si>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</si>
  <si>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</si>
  <si>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</si>
  <si>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</si>
  <si>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</si>
  <si>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</si>
  <si>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</si>
  <si>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</si>
  <si>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</si>
  <si>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</si>
  <si>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</si>
  <si>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</si>
  <si>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</si>
  <si>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</si>
  <si>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</si>
  <si>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</si>
  <si>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</si>
  <si>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</si>
  <si>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</si>
  <si>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</si>
  <si>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</si>
  <si>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</si>
  <si>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</si>
  <si>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</si>
  <si>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</si>
  <si>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</si>
  <si>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</si>
  <si>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</si>
  <si>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</si>
  <si>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</si>
  <si>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</si>
  <si>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</si>
  <si>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</si>
  <si>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</si>
  <si>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</si>
  <si>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</si>
  <si>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</si>
  <si>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</si>
  <si>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</si>
  <si>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</si>
  <si>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</si>
  <si>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</si>
  <si>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</si>
  <si>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</si>
  <si>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</si>
  <si>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</si>
  <si>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</si>
  <si>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</si>
  <si>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</si>
  <si>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</si>
  <si>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</si>
  <si>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</si>
  <si>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</si>
  <si>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</si>
  <si>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</si>
  <si>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</si>
  <si>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</si>
  <si>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</si>
  <si>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</si>
  <si>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</si>
  <si>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</si>
  <si>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</si>
  <si>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</si>
  <si>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</si>
  <si>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</si>
  <si>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</si>
  <si>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</si>
  <si>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</si>
  <si>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</si>
  <si>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</si>
  <si>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</si>
  <si>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</si>
  <si>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</si>
  <si>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</si>
  <si>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</si>
  <si>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</si>
  <si>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</si>
  <si>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</si>
  <si>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</si>
  <si>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</si>
  <si>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</si>
  <si>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</si>
  <si>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</si>
  <si>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</si>
  <si>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</si>
  <si>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</si>
  <si>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</si>
  <si>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</si>
  <si>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</si>
  <si>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</si>
  <si>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</si>
  <si>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</si>
  <si>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</si>
  <si>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</si>
  <si>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</si>
  <si>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</si>
  <si>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</si>
  <si>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</si>
  <si>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</si>
  <si>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</si>
  <si>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</si>
  <si>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</si>
  <si>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</si>
  <si>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</si>
  <si>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</si>
  <si>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</si>
  <si>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</si>
  <si>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</si>
  <si>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</si>
  <si>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</si>
  <si>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</si>
  <si>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</si>
  <si>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</si>
  <si>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</si>
  <si>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</si>
  <si>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</si>
  <si>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</si>
  <si>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</si>
  <si>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</si>
  <si>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</si>
  <si>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</si>
  <si>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</si>
  <si>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</si>
  <si>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</si>
  <si>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</si>
  <si>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</si>
  <si>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</si>
  <si>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</si>
  <si>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</si>
  <si>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</si>
  <si>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</si>
  <si>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</si>
  <si>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</si>
  <si>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</si>
  <si>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</si>
  <si>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</si>
  <si>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</si>
  <si>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</si>
  <si>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</si>
  <si>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</si>
  <si>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</si>
  <si>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</si>
  <si>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</si>
  <si>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</si>
  <si>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</si>
  <si>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</si>
  <si>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</si>
  <si>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</si>
  <si>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</si>
  <si>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</si>
  <si>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</si>
  <si>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</si>
  <si>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</si>
  <si>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</si>
  <si>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</si>
  <si>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</si>
  <si>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</si>
  <si>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</si>
  <si>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</si>
  <si>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</si>
  <si>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</si>
  <si>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</si>
  <si>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</si>
  <si>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</si>
  <si>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</si>
  <si>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</si>
  <si>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</si>
  <si>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</si>
  <si>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</si>
  <si>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</si>
  <si>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</si>
  <si>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</si>
  <si>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</si>
  <si>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</si>
  <si>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</si>
  <si>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</si>
  <si>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</si>
  <si>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</si>
  <si>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</si>
  <si>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</si>
  <si>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</si>
  <si>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</si>
  <si>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</si>
  <si>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</si>
  <si>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</si>
  <si>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</si>
  <si>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</si>
  <si>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</si>
  <si>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</si>
  <si>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</si>
  <si>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</si>
  <si>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</si>
  <si>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</si>
  <si>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</si>
  <si>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</si>
  <si>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</si>
  <si>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</si>
  <si>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</si>
  <si>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</si>
  <si>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</si>
  <si>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</si>
  <si>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</si>
  <si>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</si>
  <si>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</si>
  <si>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</si>
  <si>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</si>
  <si>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</si>
  <si>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</si>
  <si>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</si>
  <si>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</si>
  <si>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</si>
  <si>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</si>
  <si>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</si>
  <si>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</si>
  <si>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</si>
  <si>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</si>
  <si>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</si>
  <si>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</si>
  <si>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</si>
  <si>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</si>
  <si>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</si>
  <si>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</si>
  <si>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</si>
  <si>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</si>
  <si>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</si>
  <si>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</si>
  <si>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</si>
  <si>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</si>
  <si>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</si>
  <si>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</si>
  <si>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</si>
  <si>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</si>
  <si>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</si>
  <si>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</si>
  <si>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</si>
  <si>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</si>
  <si>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</si>
  <si>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</si>
  <si>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</si>
  <si>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</si>
  <si>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</si>
  <si>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</si>
  <si>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</si>
  <si>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</si>
  <si>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</si>
  <si>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</si>
  <si>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</si>
  <si>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</si>
  <si>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</si>
  <si>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</si>
  <si>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</si>
  <si>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</si>
  <si>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</si>
  <si>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</si>
  <si>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</si>
  <si>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</si>
  <si>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</si>
  <si>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</si>
  <si>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</si>
  <si>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</si>
  <si>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</si>
  <si>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</si>
  <si>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</si>
  <si>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</si>
  <si>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</si>
  <si>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</si>
  <si>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</si>
  <si>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</si>
  <si>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</si>
  <si>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</si>
  <si>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</si>
  <si>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</si>
  <si>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</si>
  <si>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</si>
  <si>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</si>
  <si>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</si>
  <si>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</si>
  <si>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</si>
  <si>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</si>
  <si>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</si>
  <si>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</si>
  <si>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</si>
  <si>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</si>
  <si>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</si>
  <si>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</si>
  <si>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</si>
  <si>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</si>
  <si>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</si>
  <si>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</si>
  <si>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</si>
  <si>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</si>
  <si>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</si>
  <si>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</si>
  <si>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</si>
  <si>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</si>
  <si>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</si>
  <si>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</si>
  <si>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</si>
  <si>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</si>
  <si>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</si>
  <si>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</si>
  <si>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</si>
  <si>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</si>
  <si>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</si>
  <si>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</si>
  <si>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</si>
  <si>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</si>
  <si>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</si>
  <si>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</si>
  <si>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</si>
  <si>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</si>
  <si>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</si>
  <si>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</si>
  <si>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</si>
  <si>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</si>
  <si>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</si>
  <si>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</si>
  <si>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</si>
  <si>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</si>
  <si>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</si>
  <si>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</si>
  <si>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</si>
  <si>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</si>
  <si>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</si>
  <si>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</si>
  <si>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</si>
  <si>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</si>
  <si>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</si>
  <si>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</si>
  <si>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</si>
  <si>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</si>
  <si>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</si>
  <si>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</si>
  <si>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</si>
  <si>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</si>
  <si>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</si>
  <si>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</si>
  <si>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</si>
  <si>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</si>
  <si>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</si>
  <si>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</si>
  <si>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</si>
  <si>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</si>
  <si>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</si>
  <si>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</si>
  <si>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</si>
  <si>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</si>
  <si>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</si>
  <si>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</si>
  <si>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</si>
  <si>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</si>
  <si>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</si>
  <si>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</si>
  <si>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</si>
  <si>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</si>
  <si>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</si>
  <si>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</si>
  <si>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</si>
  <si>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</si>
  <si>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</si>
  <si>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</si>
  <si>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</si>
  <si>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</si>
  <si>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</si>
  <si>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</si>
  <si>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</si>
  <si>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</si>
  <si>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</si>
  <si>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</si>
  <si>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</si>
  <si>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</si>
  <si>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</si>
  <si>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</si>
  <si>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</si>
  <si>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</si>
  <si>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</si>
  <si>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</si>
  <si>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</si>
  <si>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</si>
  <si>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</si>
  <si>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</si>
  <si>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</si>
  <si>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</si>
  <si>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</si>
  <si>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</si>
  <si>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</si>
  <si>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</si>
  <si>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</si>
  <si>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</si>
  <si>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</si>
  <si>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</si>
  <si>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</si>
  <si>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</si>
  <si>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</si>
  <si>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</si>
  <si>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</si>
  <si>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</si>
  <si>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</si>
  <si>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</si>
  <si>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</si>
  <si>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</si>
  <si>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</si>
  <si>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</si>
  <si>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</si>
  <si>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</si>
  <si>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</si>
  <si>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</si>
  <si>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</si>
  <si>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</si>
  <si>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</si>
  <si>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</si>
  <si>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</si>
  <si>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</si>
  <si>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</si>
  <si>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</si>
  <si>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</si>
  <si>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</si>
  <si>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</si>
  <si>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</si>
  <si>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</si>
  <si>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</si>
  <si>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</si>
  <si>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</si>
  <si>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</si>
  <si>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</si>
  <si>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</si>
  <si>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</si>
  <si>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</si>
  <si>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</si>
  <si>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</si>
  <si>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</si>
  <si>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</si>
  <si>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</si>
  <si>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</si>
  <si>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</si>
  <si>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</si>
  <si>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</si>
  <si>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</si>
  <si>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</si>
  <si>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</si>
  <si>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</si>
  <si>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</si>
  <si>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</si>
  <si>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</si>
  <si>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</si>
  <si>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</si>
  <si>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</si>
  <si>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</si>
  <si>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</si>
  <si>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</si>
  <si>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</si>
  <si>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</si>
  <si>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</si>
  <si>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</si>
  <si>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</si>
  <si>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</si>
  <si>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</si>
  <si>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</si>
  <si>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</si>
  <si>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</si>
  <si>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</si>
  <si>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</si>
  <si>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</si>
  <si>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</si>
  <si>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</si>
  <si>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</si>
  <si>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</si>
  <si>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</si>
  <si>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</si>
  <si>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</si>
  <si>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</si>
  <si>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</si>
  <si>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</si>
  <si>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</si>
  <si>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</si>
  <si>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</si>
  <si>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</si>
  <si>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</si>
  <si>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</si>
  <si>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</si>
  <si>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</si>
  <si>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</si>
  <si>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</si>
  <si>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</si>
  <si>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</si>
  <si>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</si>
  <si>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</si>
  <si>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</si>
  <si>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</si>
  <si>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</si>
  <si>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</si>
  <si>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</si>
  <si>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</si>
  <si>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</si>
  <si>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</si>
  <si>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</si>
  <si>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</si>
  <si>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</si>
  <si>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</si>
  <si>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</si>
  <si>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</si>
  <si>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</si>
  <si>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</si>
  <si>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</si>
  <si>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</si>
  <si>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</si>
  <si>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</si>
  <si>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</si>
  <si>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</si>
  <si>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</si>
  <si>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</si>
  <si>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</si>
  <si>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</si>
  <si>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</si>
  <si>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</si>
  <si>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</si>
  <si>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</si>
  <si>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</si>
  <si>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</si>
  <si>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</si>
  <si>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</si>
  <si>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</si>
  <si>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</si>
  <si>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</si>
  <si>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</si>
  <si>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</si>
  <si>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</si>
  <si>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</si>
  <si>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</si>
  <si>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</si>
  <si>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</si>
  <si>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</si>
  <si>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</si>
  <si>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</si>
  <si>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</si>
  <si>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</si>
  <si>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</si>
  <si>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</si>
  <si>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</si>
  <si>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</si>
  <si>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</si>
  <si>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</si>
  <si>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</si>
  <si>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</si>
  <si>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</si>
  <si>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</si>
  <si>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</si>
  <si>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</si>
  <si>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</si>
  <si>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</si>
  <si>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</si>
  <si>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</si>
  <si>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</si>
  <si>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</si>
  <si>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</si>
  <si>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</si>
  <si>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</si>
  <si>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</si>
  <si>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</si>
  <si>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</si>
  <si>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</si>
  <si>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</si>
  <si>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</si>
  <si>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</si>
  <si>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</si>
  <si>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</si>
  <si>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</si>
  <si>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</si>
  <si>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</si>
  <si>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</si>
  <si>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</si>
  <si>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</si>
  <si>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</si>
  <si>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</si>
  <si>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</si>
  <si>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</si>
  <si>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</si>
  <si>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</si>
  <si>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</si>
  <si>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</si>
  <si>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</si>
  <si>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</si>
  <si>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</si>
  <si>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</si>
  <si>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</si>
  <si>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</si>
  <si>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</si>
  <si>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</si>
  <si>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</si>
  <si>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</si>
  <si>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</si>
  <si>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</si>
  <si>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</si>
  <si>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</si>
  <si>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</si>
  <si>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</si>
  <si>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</si>
  <si>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</si>
  <si>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</si>
  <si>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</si>
  <si>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</si>
  <si>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</si>
  <si>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</si>
  <si>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</si>
  <si>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</si>
  <si>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</si>
  <si>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</si>
  <si>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</si>
  <si>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</si>
  <si>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</si>
  <si>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</si>
  <si>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</si>
  <si>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</si>
  <si>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</si>
  <si>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</si>
  <si>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</si>
  <si>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</si>
  <si>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</si>
  <si>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</si>
  <si>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</si>
  <si>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</si>
  <si>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</si>
  <si>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</si>
  <si>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</si>
  <si>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</si>
  <si>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</si>
  <si>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</si>
  <si>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</si>
  <si>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</si>
  <si>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</si>
  <si>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</si>
  <si>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</si>
  <si>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</si>
  <si>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</si>
  <si>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</si>
  <si>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</si>
  <si>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</si>
  <si>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</si>
  <si>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</si>
  <si>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</si>
  <si>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</si>
  <si>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</si>
  <si>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</si>
  <si>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</si>
  <si>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</si>
  <si>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</si>
  <si>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</si>
  <si>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</si>
  <si>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</si>
  <si>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</si>
  <si>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</si>
  <si>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</si>
  <si>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</si>
  <si>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</si>
  <si>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</si>
  <si>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</si>
  <si>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</si>
  <si>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</si>
  <si>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</si>
  <si>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</si>
  <si>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</si>
  <si>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</si>
  <si>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</si>
  <si>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</si>
  <si>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</si>
  <si>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</si>
  <si>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</si>
  <si>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</si>
  <si>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</si>
  <si>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</si>
  <si>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</si>
  <si>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</si>
  <si>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</si>
  <si>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</si>
  <si>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</si>
  <si>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</si>
  <si>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</si>
  <si>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</si>
  <si>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</si>
  <si>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</si>
  <si>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</si>
  <si>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</si>
  <si>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</si>
  <si>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</si>
  <si>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</si>
  <si>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</si>
  <si>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</si>
  <si>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</si>
  <si>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</si>
  <si>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</si>
  <si>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</si>
  <si>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</si>
  <si>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</si>
  <si>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</si>
  <si>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</si>
  <si>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</si>
  <si>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</si>
  <si>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</si>
  <si>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</si>
  <si>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</si>
  <si>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</si>
  <si>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</si>
  <si>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</si>
  <si>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</si>
  <si>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</si>
  <si>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</si>
  <si>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</si>
  <si>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</si>
  <si>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</si>
  <si>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</si>
  <si>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</si>
  <si>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</si>
  <si>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</si>
  <si>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</si>
  <si>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</si>
  <si>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</si>
  <si>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</si>
  <si>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</si>
  <si>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</si>
  <si>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</si>
  <si>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</si>
  <si>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</si>
  <si>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</si>
  <si>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</si>
  <si>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</si>
  <si>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</si>
  <si>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</si>
  <si>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</si>
  <si>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</si>
  <si>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</si>
  <si>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</si>
  <si>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</si>
  <si>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</si>
  <si>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</si>
  <si>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</si>
  <si>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</si>
  <si>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</si>
  <si>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</si>
  <si>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</si>
  <si>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</si>
  <si>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</si>
  <si>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</si>
  <si>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</si>
  <si>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</si>
  <si>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</si>
  <si>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</si>
  <si>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</si>
  <si>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</si>
  <si>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</si>
  <si>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</si>
  <si>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</si>
  <si>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</si>
  <si>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</si>
  <si>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</si>
  <si>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</si>
  <si>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</si>
  <si>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</si>
  <si>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</si>
  <si>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</si>
  <si>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</si>
  <si>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</si>
  <si>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</si>
  <si>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</si>
  <si>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</si>
  <si>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</si>
  <si>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</si>
  <si>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</si>
  <si>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</si>
  <si>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</si>
  <si>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</si>
  <si>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</si>
  <si>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</si>
  <si>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</si>
  <si>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</si>
  <si>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</si>
  <si>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</si>
  <si>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</si>
  <si>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</si>
  <si>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</si>
  <si>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</si>
  <si>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</si>
  <si>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</si>
  <si>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</si>
  <si>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</si>
  <si>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</si>
  <si>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</si>
  <si>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</si>
  <si>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</si>
  <si>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</si>
  <si>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</si>
  <si>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</si>
  <si>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</si>
  <si>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</si>
  <si>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</si>
  <si>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</si>
  <si>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</si>
  <si>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</si>
  <si>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</si>
  <si>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</si>
  <si>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</si>
  <si>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</si>
  <si>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</si>
  <si>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</si>
  <si>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</si>
  <si>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</si>
  <si>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</si>
  <si>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</si>
  <si>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</si>
  <si>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</si>
  <si>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</si>
  <si>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</si>
  <si>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</si>
  <si>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</si>
  <si>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</si>
  <si>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</si>
  <si>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</si>
  <si>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</si>
  <si>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</si>
  <si>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</si>
  <si>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</si>
  <si>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</si>
  <si>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</si>
  <si>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</si>
  <si>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</si>
  <si>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</si>
  <si>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</si>
  <si>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</si>
  <si>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</si>
  <si>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</si>
  <si>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</si>
  <si>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</si>
  <si>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</si>
  <si>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</si>
  <si>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</si>
  <si>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</si>
  <si>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</si>
  <si>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</si>
  <si>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</si>
  <si>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</si>
  <si>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</si>
  <si>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</si>
  <si>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</si>
  <si>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</si>
  <si>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</si>
  <si>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</si>
  <si>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</si>
  <si>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</si>
  <si>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</si>
  <si>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</si>
  <si>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</si>
  <si>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</si>
  <si>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</si>
  <si>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</si>
  <si>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</si>
  <si>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</si>
  <si>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</si>
  <si>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</si>
  <si>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</si>
  <si>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</si>
  <si>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</si>
  <si>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</si>
  <si>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</si>
  <si>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</si>
  <si>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</si>
  <si>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</si>
  <si>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</si>
  <si>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</si>
  <si>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</si>
  <si>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</si>
  <si>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</si>
  <si>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</si>
  <si>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</si>
  <si>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</si>
  <si>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</si>
  <si>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</si>
  <si>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</si>
  <si>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</si>
  <si>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</si>
  <si>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</si>
  <si>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</si>
  <si>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</si>
  <si>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</si>
  <si>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</si>
  <si>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</si>
  <si>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</si>
  <si>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</si>
  <si>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</si>
  <si>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</si>
  <si>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</si>
  <si>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</si>
  <si>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</si>
  <si>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</si>
  <si>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</si>
  <si>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</si>
  <si>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</si>
  <si>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</si>
  <si>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</si>
  <si>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</si>
  <si>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</si>
  <si>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</si>
  <si>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</si>
  <si>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</si>
  <si>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</si>
  <si>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</si>
  <si>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</si>
  <si>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</si>
  <si>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</si>
  <si>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</si>
  <si>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</si>
  <si>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</si>
  <si>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</si>
  <si>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</si>
  <si>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</si>
  <si>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</si>
  <si>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</si>
  <si>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</si>
  <si>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</si>
  <si>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</si>
  <si>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</si>
  <si>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</si>
  <si>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</si>
  <si>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</si>
  <si>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</si>
  <si>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</si>
  <si>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</si>
  <si>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</si>
  <si>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</si>
  <si>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</si>
  <si>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</si>
  <si>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</si>
  <si>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</si>
  <si>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</si>
  <si>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</si>
  <si>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</si>
  <si>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</si>
  <si>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</si>
  <si>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</si>
  <si>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</si>
  <si>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</si>
  <si>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</si>
  <si>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</si>
  <si>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</si>
  <si>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</si>
  <si>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</si>
  <si>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</si>
  <si>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</si>
  <si>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</si>
  <si>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</si>
  <si>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</si>
  <si>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</si>
  <si>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</si>
  <si>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</si>
  <si>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</si>
  <si>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</si>
  <si>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</si>
  <si>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</si>
  <si>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</si>
  <si>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</si>
  <si>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</si>
  <si>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</si>
  <si>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</si>
  <si>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</si>
  <si>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</si>
  <si>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</si>
  <si>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</si>
  <si>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</si>
  <si>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</si>
  <si>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</si>
  <si>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</si>
  <si>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</si>
  <si>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</si>
  <si>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</si>
  <si>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</si>
  <si>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</si>
  <si>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</si>
  <si>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</si>
  <si>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</si>
  <si>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</si>
  <si>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</si>
  <si>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</si>
  <si>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</si>
  <si>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</si>
  <si>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</si>
  <si>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</si>
  <si>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</si>
  <si>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</si>
  <si>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</si>
  <si>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</si>
  <si>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</si>
  <si>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</si>
  <si>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</si>
  <si>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</si>
  <si>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</si>
  <si>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</si>
  <si>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</si>
  <si>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</si>
  <si>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</si>
  <si>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</si>
  <si>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</si>
  <si>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</si>
  <si>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</si>
  <si>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</si>
  <si>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</si>
  <si>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</si>
  <si>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</si>
  <si>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</si>
  <si>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</si>
  <si>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</si>
  <si>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</si>
  <si>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</si>
  <si>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</si>
  <si>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</si>
  <si>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</si>
  <si>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</si>
  <si>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</si>
  <si>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</si>
  <si>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</si>
  <si>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</si>
  <si>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</si>
  <si>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</si>
  <si>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</si>
  <si>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</si>
  <si>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</si>
  <si>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</si>
  <si>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</si>
  <si>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</si>
  <si>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</si>
  <si>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</si>
  <si>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</si>
  <si>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</si>
  <si>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</si>
  <si>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</si>
  <si>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</si>
  <si>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</si>
  <si>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</si>
  <si>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</si>
  <si>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</si>
  <si>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</si>
  <si>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</si>
  <si>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</si>
  <si>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</si>
  <si>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</si>
  <si>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</si>
  <si>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</si>
  <si>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</si>
  <si>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</si>
  <si>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</si>
  <si>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</si>
  <si>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</si>
  <si>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</si>
  <si>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</si>
  <si>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</si>
  <si>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</si>
  <si>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</si>
  <si>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</si>
  <si>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</si>
  <si>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</si>
  <si>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</si>
  <si>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</si>
  <si>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</si>
  <si>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</si>
  <si>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</si>
  <si>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</si>
  <si>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</si>
  <si>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</si>
  <si>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</si>
  <si>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</si>
  <si>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</si>
  <si>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</si>
  <si>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</si>
  <si>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</si>
  <si>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</si>
  <si>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</si>
  <si>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</si>
  <si>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</si>
  <si>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</si>
  <si>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</si>
  <si>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</si>
  <si>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</si>
  <si>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</si>
  <si>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</si>
  <si>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</si>
  <si>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</si>
  <si>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</si>
  <si>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</si>
  <si>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</si>
  <si>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</si>
  <si>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</si>
  <si>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</si>
  <si>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</si>
  <si>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</si>
  <si>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</si>
  <si>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</si>
  <si>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</si>
  <si>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</si>
  <si>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</si>
  <si>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</si>
  <si>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</si>
  <si>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</si>
  <si>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</si>
  <si>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</si>
  <si>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</si>
  <si>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</si>
  <si>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</si>
  <si>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</si>
  <si>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</si>
  <si>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</si>
  <si>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</si>
  <si>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</si>
  <si>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</si>
  <si>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</si>
  <si>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</si>
  <si>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</si>
  <si>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</si>
  <si>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</si>
  <si>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</si>
  <si>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</si>
  <si>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</si>
  <si>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</si>
  <si>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</si>
  <si>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</si>
  <si>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</si>
  <si>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</si>
  <si>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</si>
  <si>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</si>
  <si>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</si>
  <si>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</si>
  <si>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</si>
  <si>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</si>
  <si>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</si>
  <si>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</si>
  <si>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</si>
  <si>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</si>
  <si>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</si>
  <si>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</si>
  <si>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</si>
  <si>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</si>
  <si>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</si>
  <si>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</si>
  <si>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</si>
  <si>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</si>
  <si>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</si>
  <si>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</si>
  <si>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</si>
  <si>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</si>
  <si>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</si>
  <si>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</si>
  <si>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</si>
  <si>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</si>
  <si>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</si>
  <si>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</si>
  <si>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</si>
  <si>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</si>
  <si>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</si>
  <si>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</si>
  <si>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</si>
  <si>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</si>
  <si>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</si>
  <si>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</si>
  <si>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</si>
  <si>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</si>
  <si>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</si>
  <si>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</si>
  <si>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</si>
  <si>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</si>
  <si>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</si>
  <si>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</si>
  <si>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</si>
  <si>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</si>
  <si>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</si>
  <si>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</si>
  <si>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</si>
  <si>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</si>
  <si>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</si>
  <si>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</si>
  <si>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</si>
  <si>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</si>
  <si>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</si>
  <si>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</si>
  <si>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</si>
  <si>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</si>
  <si>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</si>
  <si>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</si>
  <si>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</si>
  <si>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</si>
  <si>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</si>
  <si>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</si>
  <si>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</si>
  <si>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</si>
  <si>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</si>
  <si>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</si>
  <si>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</si>
  <si>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</si>
  <si>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</si>
  <si>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</si>
  <si>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</si>
  <si>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</si>
  <si>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</si>
  <si>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</si>
  <si>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</si>
  <si>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</si>
  <si>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</si>
  <si>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</si>
  <si>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</si>
  <si>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</si>
  <si>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</si>
  <si>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</si>
  <si>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</si>
  <si>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</si>
  <si>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</si>
  <si>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</si>
  <si>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</si>
  <si>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</si>
  <si>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</si>
  <si>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</si>
  <si>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</si>
  <si>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</si>
  <si>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</si>
  <si>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</si>
  <si>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</si>
  <si>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</si>
  <si>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</si>
  <si>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</si>
  <si>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</si>
  <si>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</si>
  <si>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</si>
  <si>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</si>
  <si>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</si>
  <si>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</si>
  <si>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</si>
  <si>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</si>
  <si>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</si>
  <si>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</si>
  <si>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</si>
  <si>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</si>
  <si>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</si>
  <si>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</si>
  <si>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</si>
  <si>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</si>
  <si>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</si>
  <si>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</si>
  <si>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</si>
  <si>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</si>
  <si>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</si>
  <si>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</si>
  <si>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</si>
  <si>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</si>
  <si>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</si>
  <si>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</si>
  <si>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</si>
  <si>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</si>
  <si>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</si>
  <si>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</si>
  <si>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</si>
  <si>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</si>
  <si>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</si>
  <si>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</si>
  <si>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</si>
  <si>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</si>
  <si>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</si>
  <si>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</si>
  <si>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</si>
  <si>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</si>
  <si>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</si>
  <si>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</si>
  <si>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</si>
  <si>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</si>
  <si>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</si>
  <si>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</si>
  <si>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</si>
  <si>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</si>
  <si>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</si>
  <si>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</si>
  <si>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</si>
  <si>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</si>
  <si>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</si>
  <si>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</si>
  <si>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</si>
  <si>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</si>
  <si>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</si>
  <si>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</si>
  <si>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</si>
  <si>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</si>
  <si>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</si>
  <si>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</si>
  <si>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</si>
  <si>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</si>
  <si>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</si>
  <si>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</si>
  <si>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</si>
  <si>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</si>
  <si>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</si>
  <si>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</si>
  <si>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</si>
  <si>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</si>
  <si>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</si>
  <si>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</si>
  <si>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</si>
  <si>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</si>
  <si>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</si>
  <si>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</si>
  <si>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</si>
  <si>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</si>
  <si>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</si>
  <si>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</si>
  <si>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</si>
  <si>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</si>
  <si>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</si>
  <si>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</si>
  <si>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</si>
  <si>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</si>
  <si>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</si>
  <si>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</si>
  <si>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</si>
  <si>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</si>
  <si>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</si>
  <si>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</si>
  <si>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</si>
  <si>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</si>
  <si>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</si>
  <si>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</si>
  <si>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</si>
  <si>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</si>
  <si>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</si>
  <si>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</si>
  <si>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</si>
  <si>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</si>
  <si>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</si>
  <si>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</si>
  <si>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</si>
  <si>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</si>
  <si>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</si>
  <si>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</si>
  <si>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</si>
  <si>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</si>
  <si>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</si>
  <si>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</si>
  <si>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</si>
  <si>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</si>
  <si>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</si>
  <si>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</si>
  <si>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</si>
  <si>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</si>
  <si>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</si>
  <si>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</si>
  <si>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</si>
  <si>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</si>
  <si>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</si>
  <si>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</si>
  <si>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</si>
  <si>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</si>
  <si>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</si>
  <si>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</si>
  <si>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</si>
  <si>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</si>
  <si>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</si>
  <si>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</si>
  <si>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</si>
  <si>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</si>
  <si>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</si>
  <si>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</si>
  <si>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</si>
  <si>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</si>
  <si>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</si>
  <si>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</si>
  <si>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</si>
  <si>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</si>
  <si>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</si>
  <si>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</si>
  <si>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</si>
  <si>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</si>
  <si>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</si>
  <si>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</si>
  <si>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</si>
  <si>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</si>
  <si>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</si>
  <si>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</si>
  <si>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</si>
  <si>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</si>
  <si>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</si>
  <si>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</si>
  <si>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</si>
  <si>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</si>
  <si>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</si>
  <si>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</si>
  <si>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</si>
  <si>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</si>
  <si>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</si>
  <si>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</si>
  <si>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</si>
  <si>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</si>
  <si>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</si>
  <si>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</si>
  <si>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</si>
  <si>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</si>
  <si>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</si>
  <si>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</si>
  <si>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</si>
  <si>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</si>
  <si>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</si>
  <si>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</si>
  <si>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</si>
  <si>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</si>
  <si>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</si>
  <si>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</si>
  <si>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</si>
  <si>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</si>
  <si>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</si>
  <si>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</si>
  <si>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</si>
  <si>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</si>
  <si>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</si>
  <si>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</si>
  <si>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</si>
  <si>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</si>
  <si>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</si>
  <si>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</si>
  <si>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</si>
  <si>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</si>
  <si>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</si>
  <si>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</si>
  <si>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</si>
  <si>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</si>
  <si>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</si>
  <si>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</si>
  <si>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</si>
  <si>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</si>
  <si>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</si>
  <si>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</si>
  <si>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</si>
  <si>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</si>
  <si>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</si>
  <si>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</si>
  <si>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</si>
  <si>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</si>
  <si>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</si>
  <si>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</si>
  <si>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</si>
  <si>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</si>
  <si>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</si>
  <si>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</si>
  <si>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</si>
  <si>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</si>
  <si>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</si>
  <si>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</si>
  <si>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</si>
  <si>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</si>
  <si>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</si>
  <si>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</si>
  <si>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</si>
  <si>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</si>
  <si>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</si>
  <si>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</si>
  <si>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</si>
  <si>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</si>
  <si>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</si>
  <si>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</si>
  <si>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</si>
  <si>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</si>
  <si>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</si>
  <si>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</si>
  <si>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</si>
  <si>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</si>
  <si>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</si>
  <si>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</si>
  <si>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</si>
  <si>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</si>
  <si>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</si>
  <si>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</si>
  <si>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</si>
  <si>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</si>
  <si>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</si>
  <si>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</si>
  <si>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</si>
  <si>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</si>
  <si>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</si>
  <si>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</si>
  <si>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</si>
  <si>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</si>
  <si>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</si>
  <si>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</si>
  <si>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</si>
  <si>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</si>
  <si>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</si>
  <si>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</si>
  <si>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</si>
  <si>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</si>
  <si>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</si>
  <si>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</si>
  <si>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</si>
  <si>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</si>
  <si>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</si>
  <si>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</si>
  <si>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</si>
  <si>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</si>
  <si>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</si>
  <si>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</si>
  <si>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</si>
  <si>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</si>
  <si>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</si>
  <si>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</si>
  <si>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</si>
  <si>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</si>
  <si>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</si>
  <si>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</si>
  <si>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</si>
  <si>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</si>
  <si>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</si>
  <si>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</si>
  <si>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</si>
  <si>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</si>
  <si>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</si>
  <si>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</si>
  <si>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</si>
  <si>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</si>
  <si>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</si>
  <si>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</si>
  <si>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</si>
  <si>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</si>
  <si>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</si>
  <si>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</si>
  <si>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</si>
  <si>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</si>
  <si>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</si>
  <si>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</si>
  <si>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</si>
  <si>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</si>
  <si>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</si>
  <si>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</si>
  <si>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</si>
  <si>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</si>
  <si>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</si>
  <si>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</si>
  <si>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</si>
  <si>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</si>
  <si>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</si>
  <si>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</si>
  <si>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</si>
  <si>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</si>
  <si>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</si>
  <si>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</si>
  <si>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</si>
  <si>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</si>
  <si>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</si>
  <si>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</si>
  <si>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</si>
  <si>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</si>
  <si>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</si>
  <si>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</si>
  <si>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</si>
  <si>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</si>
  <si>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</si>
  <si>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</si>
  <si>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</si>
  <si>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</si>
  <si>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</si>
  <si>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</si>
  <si>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</si>
  <si>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</si>
  <si>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</si>
  <si>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</si>
  <si>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</si>
  <si>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</si>
  <si>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</si>
  <si>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</si>
  <si>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</si>
  <si>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</si>
  <si>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</si>
  <si>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</si>
  <si>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</si>
  <si>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</si>
  <si>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</si>
  <si>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</si>
  <si>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</si>
  <si>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</si>
  <si>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</si>
  <si>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</si>
  <si>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</si>
  <si>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</si>
  <si>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</si>
  <si>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</si>
  <si>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</si>
  <si>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</si>
  <si>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</si>
  <si>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</si>
  <si>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</si>
  <si>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</si>
  <si>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</si>
  <si>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</si>
  <si>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</si>
  <si>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</si>
  <si>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</si>
  <si>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</si>
  <si>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</si>
  <si>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</si>
  <si>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</si>
  <si>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</si>
  <si>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</si>
  <si>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</si>
  <si>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</si>
  <si>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</si>
  <si>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</si>
  <si>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</si>
  <si>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</si>
  <si>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</si>
  <si>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</si>
  <si>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</si>
  <si>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</si>
  <si>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</si>
  <si>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</si>
  <si>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</si>
  <si>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</si>
  <si>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</si>
  <si>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</si>
  <si>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</si>
  <si>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</si>
  <si>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</si>
  <si>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</si>
  <si>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</si>
  <si>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</si>
  <si>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</si>
  <si>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</si>
  <si>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</si>
  <si>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</si>
  <si>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</si>
  <si>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</si>
  <si>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</si>
  <si>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</si>
  <si>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</si>
  <si>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</si>
  <si>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</si>
  <si>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</si>
  <si>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</si>
  <si>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</si>
  <si>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</si>
  <si>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</si>
  <si>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</si>
  <si>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</si>
  <si>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</si>
  <si>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</si>
  <si>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</si>
  <si>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</si>
  <si>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</si>
  <si>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</si>
  <si>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</si>
  <si>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</si>
  <si>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</si>
  <si>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</si>
  <si>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</si>
  <si>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</si>
  <si>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</si>
  <si>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</si>
  <si>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</si>
  <si>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</si>
  <si>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</si>
  <si>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</si>
  <si>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</si>
  <si>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</si>
  <si>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</si>
  <si>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</si>
  <si>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</si>
  <si>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</si>
  <si>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</si>
  <si>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</si>
  <si>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</si>
  <si>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</si>
  <si>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</si>
  <si>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</si>
  <si>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</si>
  <si>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</si>
  <si>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</si>
  <si>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</si>
  <si>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</si>
  <si>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</si>
  <si>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</si>
  <si>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</si>
  <si>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</si>
  <si>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</si>
  <si>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</si>
  <si>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</si>
  <si>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</si>
  <si>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</si>
  <si>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</si>
  <si>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</si>
  <si>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</si>
  <si>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</si>
  <si>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</si>
  <si>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</si>
  <si>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</si>
  <si>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</si>
  <si>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</si>
  <si>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</si>
  <si>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</si>
  <si>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</si>
  <si>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</si>
  <si>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</si>
  <si>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</si>
  <si>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</si>
  <si>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</si>
  <si>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</si>
  <si>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</si>
  <si>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</si>
  <si>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</si>
  <si>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</si>
  <si>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</si>
  <si>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</si>
  <si>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</si>
  <si>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</si>
  <si>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</si>
  <si>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</si>
  <si>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</si>
  <si>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</si>
  <si>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</si>
  <si>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</si>
  <si>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</si>
  <si>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</si>
  <si>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</si>
  <si>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</si>
  <si>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</si>
  <si>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</si>
  <si>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</si>
  <si>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</si>
  <si>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</si>
  <si>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</si>
  <si>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</si>
  <si>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</si>
  <si>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</si>
  <si>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</si>
  <si>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</si>
  <si>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</si>
  <si>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</si>
  <si>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</si>
  <si>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</si>
  <si>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</si>
  <si>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</si>
  <si>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</si>
  <si>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</si>
  <si>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</si>
  <si>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</si>
  <si>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</si>
  <si>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</si>
  <si>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</si>
  <si>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</si>
  <si>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</si>
  <si>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</si>
  <si>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</si>
  <si>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</si>
  <si>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</si>
  <si>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</si>
  <si>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</si>
  <si>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</si>
  <si>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</si>
  <si>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</si>
  <si>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</si>
  <si>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</si>
  <si>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</si>
  <si>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</si>
  <si>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</si>
  <si>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</si>
  <si>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</si>
  <si>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</si>
  <si>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</si>
  <si>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</si>
  <si>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</si>
  <si>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</si>
  <si>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</si>
  <si>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</si>
  <si>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</si>
  <si>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</si>
  <si>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</si>
  <si>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</si>
  <si>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</si>
  <si>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</si>
  <si>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</si>
  <si>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</si>
  <si>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</si>
  <si>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</si>
  <si>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</si>
  <si>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</si>
  <si>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</si>
  <si>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</si>
  <si>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</si>
  <si>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</si>
  <si>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</si>
  <si>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</si>
  <si>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</si>
  <si>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</si>
  <si>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</si>
  <si>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</si>
  <si>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</si>
  <si>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</si>
  <si>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</si>
  <si>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</si>
  <si>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</si>
  <si>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</si>
  <si>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</si>
  <si>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</si>
  <si>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</si>
  <si>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</si>
  <si>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</si>
  <si>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</si>
  <si>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</si>
  <si>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</si>
  <si>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</si>
  <si>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</si>
  <si>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</si>
  <si>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</si>
  <si>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</si>
  <si>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</si>
  <si>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</si>
  <si>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</si>
  <si>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</si>
  <si>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</si>
  <si>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</si>
  <si>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</si>
  <si>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</si>
  <si>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</si>
  <si>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</si>
  <si>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</si>
  <si>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</si>
  <si>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</si>
  <si>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</si>
  <si>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</si>
  <si>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</si>
  <si>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</si>
  <si>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</si>
  <si>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</si>
  <si>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</si>
  <si>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</si>
  <si>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</si>
  <si>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</si>
  <si>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</si>
  <si>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</si>
  <si>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</si>
  <si>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</si>
  <si>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</si>
  <si>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</si>
  <si>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</si>
  <si>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</si>
  <si>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</si>
  <si>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</si>
  <si>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</si>
  <si>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</si>
  <si>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</si>
  <si>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</si>
  <si>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</si>
  <si>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</si>
  <si>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</si>
  <si>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</si>
  <si>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</si>
  <si>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</si>
  <si>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</si>
  <si>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</si>
  <si>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</si>
  <si>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</si>
  <si>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</si>
  <si>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</si>
  <si>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</si>
  <si>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</si>
  <si>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</si>
  <si>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</si>
  <si>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</si>
  <si>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</si>
  <si>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</si>
  <si>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</si>
  <si>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</si>
  <si>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</si>
  <si>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</si>
  <si>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</si>
  <si>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</si>
  <si>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</si>
  <si>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</si>
  <si>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</si>
  <si>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</si>
  <si>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</si>
  <si>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</si>
  <si>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</si>
  <si>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</si>
  <si>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</si>
  <si>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</si>
  <si>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</si>
  <si>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</si>
  <si>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</si>
  <si>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</si>
  <si>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</si>
  <si>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</si>
  <si>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</si>
  <si>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</si>
  <si>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</si>
  <si>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</si>
  <si>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</si>
  <si>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</si>
  <si>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</si>
  <si>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</si>
  <si>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</si>
  <si>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</si>
  <si>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</si>
  <si>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</si>
  <si>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</si>
  <si>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</si>
  <si>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</si>
  <si>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</si>
  <si>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</si>
  <si>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</si>
  <si>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</si>
  <si>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</si>
  <si>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</si>
  <si>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</si>
  <si>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</si>
  <si>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</si>
  <si>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</si>
  <si>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</si>
  <si>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</si>
  <si>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</si>
  <si>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</si>
  <si>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</si>
  <si>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</si>
  <si>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</si>
  <si>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</si>
  <si>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</si>
  <si>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</si>
  <si>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</si>
  <si>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</si>
  <si>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</si>
  <si>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</si>
  <si>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</si>
  <si>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</si>
  <si>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</si>
  <si>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</si>
  <si>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</si>
  <si>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</si>
  <si>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</si>
  <si>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</si>
  <si>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</si>
  <si>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</si>
  <si>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</si>
  <si>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</si>
  <si>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</si>
  <si>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</si>
  <si>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</si>
  <si>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</si>
  <si>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</si>
  <si>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</si>
  <si>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</si>
  <si>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</si>
  <si>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</si>
  <si>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</si>
  <si>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</si>
  <si>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</si>
  <si>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</si>
  <si>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</si>
  <si>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</si>
  <si>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</si>
  <si>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</si>
  <si>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</si>
  <si>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</si>
  <si>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</si>
  <si>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</si>
  <si>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</si>
  <si>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</si>
  <si>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</si>
  <si>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</si>
  <si>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</si>
  <si>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</si>
  <si>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</si>
  <si>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</si>
  <si>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</si>
  <si>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</si>
  <si>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</si>
  <si>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</si>
  <si>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</si>
  <si>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</si>
  <si>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</si>
  <si>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</si>
  <si>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</si>
  <si>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</si>
  <si>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</si>
  <si>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</si>
  <si>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</si>
  <si>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</si>
  <si>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</si>
  <si>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</si>
  <si>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</si>
  <si>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</si>
  <si>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</si>
  <si>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</si>
  <si>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</si>
  <si>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</si>
  <si>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</si>
  <si>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</si>
  <si>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</si>
  <si>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</si>
  <si>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</si>
  <si>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</si>
  <si>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</si>
  <si>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</si>
  <si>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</si>
  <si>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</si>
  <si>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</si>
  <si>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</si>
  <si>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</si>
  <si>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</si>
  <si>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</si>
  <si>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</si>
  <si>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</si>
  <si>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</si>
  <si>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</si>
  <si>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</si>
  <si>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</si>
  <si>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</si>
  <si>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</si>
  <si>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</si>
  <si>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</si>
  <si>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</si>
  <si>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</si>
  <si>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</si>
  <si>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</si>
  <si>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</si>
  <si>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</si>
  <si>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</si>
  <si>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</si>
  <si>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</si>
  <si>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</si>
  <si>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</si>
  <si>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</si>
  <si>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</si>
  <si>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</si>
  <si>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</si>
  <si>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</si>
  <si>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</si>
  <si>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</si>
  <si>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</si>
  <si>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</si>
  <si>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</si>
  <si>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</si>
  <si>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</si>
  <si>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</si>
  <si>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</si>
  <si>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</si>
  <si>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</si>
  <si>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</si>
  <si>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</si>
  <si>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</si>
  <si>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</si>
  <si>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</si>
  <si>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</si>
  <si>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</si>
  <si>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</si>
  <si>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</si>
  <si>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</si>
  <si>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</si>
  <si>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</si>
  <si>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</si>
  <si>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</si>
  <si>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</si>
  <si>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</si>
  <si>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</si>
  <si>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</si>
  <si>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</si>
  <si>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</si>
  <si>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</si>
  <si>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</si>
  <si>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</si>
  <si>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</si>
  <si>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</si>
  <si>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</si>
  <si>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</si>
  <si>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</si>
  <si>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</si>
  <si>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</si>
  <si>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</si>
  <si>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</si>
  <si>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</si>
  <si>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</si>
  <si>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</si>
  <si>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</si>
  <si>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</si>
  <si>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</si>
  <si>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</si>
  <si>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</si>
  <si>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</si>
  <si>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</si>
  <si>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</si>
  <si>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</si>
  <si>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</si>
  <si>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</si>
  <si>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</si>
  <si>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</si>
  <si>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</si>
  <si>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</si>
  <si>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</si>
  <si>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</si>
  <si>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</si>
  <si>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</si>
  <si>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</si>
  <si>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</si>
  <si>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</si>
  <si>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</si>
  <si>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</si>
  <si>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</si>
  <si>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</si>
  <si>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</si>
  <si>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</si>
  <si>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</si>
  <si>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</si>
  <si>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</si>
  <si>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</si>
  <si>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</si>
  <si>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</si>
  <si>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</si>
  <si>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</si>
  <si>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</si>
  <si>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</si>
  <si>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</si>
  <si>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</si>
  <si>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</si>
  <si>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</si>
  <si>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</si>
  <si>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</si>
  <si>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</si>
  <si>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</si>
  <si>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</si>
  <si>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</si>
  <si>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</si>
  <si>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</si>
  <si>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</si>
  <si>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</si>
  <si>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</si>
  <si>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</si>
  <si>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</si>
  <si>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</si>
  <si>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</si>
  <si>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</si>
  <si>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</si>
  <si>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</si>
  <si>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</si>
  <si>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</si>
  <si>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</si>
  <si>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</si>
  <si>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</si>
  <si>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</si>
  <si>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</si>
  <si>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</si>
  <si>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</si>
  <si>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</si>
  <si>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</si>
  <si>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</si>
  <si>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</si>
  <si>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</si>
  <si>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</si>
  <si>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</si>
  <si>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</si>
  <si>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</si>
  <si>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</si>
  <si>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</si>
  <si>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</si>
  <si>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</si>
  <si>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</si>
  <si>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</si>
  <si>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</si>
  <si>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</si>
  <si>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</si>
  <si>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</si>
  <si>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</si>
  <si>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</si>
  <si>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</si>
  <si>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</si>
  <si>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</si>
  <si>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</si>
  <si>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</si>
  <si>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</si>
  <si>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</si>
  <si>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</si>
  <si>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</si>
  <si>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</si>
  <si>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</si>
  <si>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</si>
  <si>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</si>
  <si>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</si>
  <si>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</si>
  <si>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</si>
  <si>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</si>
  <si>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</si>
  <si>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</si>
  <si>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</si>
  <si>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</si>
  <si>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</si>
  <si>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</si>
  <si>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</si>
  <si>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</si>
  <si>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</si>
  <si>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</si>
  <si>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</si>
  <si>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</si>
  <si>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</si>
  <si>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</si>
  <si>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</si>
  <si>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</si>
  <si>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</si>
  <si>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</si>
  <si>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</si>
  <si>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</si>
  <si>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</si>
  <si>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</si>
  <si>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</si>
  <si>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</si>
  <si>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</si>
  <si>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</si>
  <si>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</si>
  <si>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</si>
  <si>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</si>
  <si>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</si>
  <si>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</si>
  <si>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</si>
  <si>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</si>
  <si>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</si>
  <si>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</si>
  <si>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</si>
  <si>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</si>
  <si>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</si>
  <si>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</si>
  <si>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</si>
  <si>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</si>
  <si>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</si>
  <si>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</si>
  <si>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</si>
  <si>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</si>
  <si>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</si>
  <si>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</si>
  <si>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</si>
  <si>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</si>
  <si>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</si>
  <si>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</si>
  <si>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</si>
  <si>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</si>
  <si>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</si>
  <si>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</si>
  <si>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</si>
  <si>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</si>
  <si>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</si>
  <si>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</si>
  <si>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</si>
  <si>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</si>
  <si>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</si>
  <si>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</si>
  <si>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</si>
  <si>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</si>
  <si>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</si>
  <si>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</si>
  <si>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</si>
  <si>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</si>
  <si>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</si>
  <si>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</si>
  <si>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</si>
  <si>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</si>
  <si>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</si>
  <si>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</si>
  <si>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</si>
  <si>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</si>
  <si>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</si>
  <si>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</si>
  <si>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</si>
  <si>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</si>
  <si>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</si>
  <si>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</si>
  <si>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</si>
  <si>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</si>
  <si>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</si>
  <si>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</si>
  <si>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</si>
  <si>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</si>
  <si>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</si>
  <si>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</si>
  <si>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</si>
  <si>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</si>
  <si>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</si>
  <si>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</si>
  <si>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</si>
  <si>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</si>
  <si>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</si>
  <si>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</si>
  <si>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</si>
  <si>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</si>
  <si>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</si>
  <si>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</si>
  <si>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</si>
  <si>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</si>
  <si>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</si>
  <si>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</si>
  <si>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</si>
  <si>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</si>
  <si>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</si>
  <si>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</si>
  <si>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</si>
  <si>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</si>
  <si>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</si>
  <si>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</si>
  <si>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</si>
  <si>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</si>
  <si>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</si>
  <si>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</si>
  <si>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</si>
  <si>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</si>
  <si>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</si>
  <si>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</si>
  <si>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</si>
  <si>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</si>
  <si>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</si>
  <si>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</si>
  <si>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</si>
  <si>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</si>
  <si>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</si>
  <si>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</si>
  <si>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</si>
  <si>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</si>
  <si>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</si>
  <si>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</si>
  <si>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</si>
  <si>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</si>
  <si>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</si>
  <si>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</si>
  <si>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</si>
  <si>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</si>
  <si>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</si>
  <si>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</si>
  <si>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</si>
  <si>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</si>
  <si>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</si>
  <si>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</si>
  <si>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</si>
  <si>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</si>
  <si>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</si>
  <si>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</si>
  <si>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</si>
  <si>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</si>
  <si>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</si>
  <si>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</si>
  <si>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</si>
  <si>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</si>
  <si>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</si>
  <si>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</si>
  <si>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</si>
  <si>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</si>
  <si>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</si>
  <si>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</si>
  <si>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</si>
  <si>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</si>
  <si>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</si>
  <si>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</si>
  <si>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</si>
  <si>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</si>
  <si>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</si>
  <si>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</si>
  <si>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</si>
  <si>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</si>
  <si>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</si>
  <si>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</si>
  <si>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</si>
  <si>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</si>
  <si>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</si>
  <si>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</si>
  <si>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</si>
  <si>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</si>
  <si>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</si>
  <si>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</si>
  <si>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</si>
  <si>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</si>
  <si>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</si>
  <si>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</si>
  <si>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</si>
  <si>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</si>
  <si>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</si>
  <si>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</si>
  <si>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</si>
  <si>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</si>
  <si>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</si>
  <si>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</si>
  <si>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</si>
  <si>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</si>
  <si>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</si>
  <si>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</si>
  <si>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</si>
  <si>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</si>
  <si>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</si>
  <si>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</si>
  <si>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</si>
  <si>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</si>
  <si>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</si>
  <si>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</si>
  <si>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</si>
  <si>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</si>
  <si>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</si>
  <si>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</si>
  <si>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</si>
  <si>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</si>
  <si>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</si>
  <si>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</si>
  <si>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</si>
  <si>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</si>
  <si>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</si>
  <si>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</si>
  <si>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</si>
  <si>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</si>
  <si>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</si>
  <si>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</si>
  <si>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</si>
  <si>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</si>
  <si>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</si>
  <si>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</si>
  <si>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</si>
  <si>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</si>
  <si>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</si>
  <si>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</si>
  <si>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</si>
  <si>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</si>
  <si>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</si>
  <si>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</si>
  <si>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</si>
  <si>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</si>
  <si>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</si>
  <si>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</si>
  <si>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</si>
  <si>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</si>
  <si>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</si>
  <si>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</si>
  <si>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</si>
  <si>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</si>
  <si>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</si>
  <si>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</si>
  <si>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</si>
  <si>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</si>
  <si>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</si>
  <si>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</si>
  <si>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</si>
  <si>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</si>
  <si>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</si>
  <si>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</si>
  <si>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</si>
  <si>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</si>
  <si>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</si>
  <si>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</si>
  <si>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</si>
  <si>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</si>
  <si>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</si>
  <si>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</si>
  <si>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</si>
  <si>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</si>
  <si>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</si>
  <si>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</si>
  <si>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</si>
  <si>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</si>
  <si>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</si>
  <si>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</si>
  <si>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</si>
  <si>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</si>
  <si>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</si>
  <si>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</si>
  <si>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</si>
  <si>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</si>
  <si>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</si>
  <si>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</si>
  <si>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</si>
  <si>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</si>
  <si>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</si>
  <si>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</si>
  <si>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</si>
  <si>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</si>
  <si>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</si>
  <si>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</si>
  <si>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</si>
  <si>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</si>
  <si>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</si>
  <si>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</si>
  <si>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</si>
  <si>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</si>
  <si>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</si>
  <si>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</si>
  <si>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</si>
  <si>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</si>
  <si>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</si>
  <si>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</si>
  <si>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</si>
  <si>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</si>
  <si>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</si>
  <si>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</si>
  <si>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</si>
  <si>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</si>
  <si>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</si>
  <si>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</si>
  <si>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</si>
  <si>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</si>
  <si>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</si>
  <si>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</si>
  <si>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</si>
  <si>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</si>
  <si>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</si>
  <si>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</si>
  <si>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</si>
  <si>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</si>
  <si>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</si>
  <si>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</si>
  <si>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</si>
  <si>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</si>
  <si>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</si>
  <si>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</si>
  <si>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</si>
  <si>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</si>
  <si>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</si>
  <si>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</si>
  <si>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</si>
  <si>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</si>
  <si>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</si>
  <si>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</si>
  <si>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</si>
  <si>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</si>
  <si>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</si>
  <si>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</si>
  <si>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</si>
  <si>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</si>
  <si>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</si>
  <si>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</si>
  <si>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</si>
  <si>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</si>
  <si>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</si>
  <si>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</si>
  <si>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</si>
  <si>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</si>
  <si>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</si>
  <si>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</si>
  <si>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</si>
  <si>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</si>
  <si>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</si>
  <si>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</si>
  <si>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</si>
  <si>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</si>
  <si>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</si>
  <si>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</si>
  <si>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</si>
  <si>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</si>
  <si>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</si>
  <si>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</si>
  <si>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</si>
  <si>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</si>
  <si>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</si>
  <si>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</si>
  <si>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</si>
  <si>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</si>
  <si>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</si>
  <si>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</si>
  <si>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</si>
  <si>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</si>
  <si>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</si>
  <si>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</si>
  <si>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</si>
  <si>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</si>
  <si>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</si>
  <si>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</si>
  <si>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</si>
  <si>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</si>
  <si>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</si>
  <si>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</si>
  <si>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</si>
  <si>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</si>
  <si>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</si>
  <si>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</si>
  <si>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</si>
  <si>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</si>
  <si>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</si>
  <si>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</si>
  <si>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</si>
  <si>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</si>
  <si>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</si>
  <si>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</si>
  <si>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</si>
  <si>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</si>
  <si>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</si>
  <si>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</si>
  <si>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</si>
  <si>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</si>
  <si>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</si>
  <si>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</si>
  <si>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</si>
  <si>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</si>
  <si>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</si>
  <si>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</si>
  <si>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</si>
  <si>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</si>
  <si>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</si>
  <si>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</si>
  <si>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</si>
  <si>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</si>
  <si>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</si>
  <si>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</si>
  <si>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</si>
  <si>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</si>
  <si>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</si>
  <si>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</si>
  <si>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</si>
  <si>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</si>
  <si>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</si>
  <si>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</si>
  <si>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</si>
  <si>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</si>
  <si>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</si>
  <si>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</si>
  <si>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</si>
  <si>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</si>
  <si>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</si>
  <si>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</si>
  <si>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</si>
  <si>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</si>
  <si>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</si>
  <si>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</si>
  <si>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</si>
  <si>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</si>
  <si>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</si>
  <si>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</si>
  <si>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</si>
  <si>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</si>
  <si>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</si>
  <si>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</si>
  <si>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</si>
  <si>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</si>
  <si>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</si>
  <si>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</si>
  <si>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</si>
  <si>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</si>
  <si>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</si>
  <si>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</si>
  <si>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</si>
  <si>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</si>
  <si>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</si>
  <si>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</si>
  <si>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</si>
  <si>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</si>
  <si>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</si>
  <si>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</si>
  <si>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</si>
  <si>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</si>
  <si>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</si>
  <si>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</si>
  <si>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</si>
  <si>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</si>
  <si>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</si>
  <si>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</si>
  <si>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</si>
  <si>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</si>
  <si>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</si>
  <si>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</si>
  <si>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</si>
  <si>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</si>
  <si>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</si>
  <si>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</si>
  <si>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</si>
  <si>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</si>
  <si>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</si>
  <si>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</si>
  <si>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</si>
  <si>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</si>
  <si>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</si>
  <si>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</si>
  <si>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</si>
  <si>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</si>
  <si>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</si>
  <si>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</si>
  <si>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</si>
  <si>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</si>
  <si>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</si>
  <si>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</si>
  <si>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</si>
  <si>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</si>
  <si>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</si>
  <si>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</si>
  <si>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</si>
  <si>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</si>
  <si>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</si>
  <si>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</si>
  <si>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</si>
  <si>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</si>
  <si>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</si>
  <si>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</si>
  <si>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</si>
  <si>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</si>
  <si>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</si>
  <si>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</si>
  <si>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</si>
  <si>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</si>
  <si>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</si>
  <si>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</si>
  <si>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</si>
  <si>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</si>
  <si>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</si>
  <si>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</si>
  <si>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</si>
  <si>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</si>
  <si>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</si>
  <si>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</si>
  <si>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</si>
  <si>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</si>
  <si>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</si>
  <si>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</si>
  <si>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</si>
  <si>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</si>
  <si>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</si>
  <si>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</si>
  <si>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</si>
  <si>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</si>
  <si>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</si>
  <si>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</si>
  <si>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</si>
  <si>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</si>
  <si>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</si>
  <si>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</si>
  <si>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</si>
  <si>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</si>
  <si>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</si>
  <si>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</si>
  <si>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</si>
  <si>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</si>
  <si>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</si>
  <si>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</si>
  <si>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</si>
  <si>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</si>
  <si>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</si>
  <si>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</si>
  <si>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</si>
  <si>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</si>
  <si>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</si>
  <si>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</si>
  <si>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</si>
  <si>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</si>
  <si>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</si>
  <si>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</si>
  <si>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</si>
  <si>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</si>
  <si>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</si>
  <si>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</si>
  <si>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</si>
  <si>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</si>
  <si>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</si>
  <si>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</si>
  <si>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</si>
  <si>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</si>
  <si>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</si>
  <si>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</si>
  <si>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</si>
  <si>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</si>
  <si>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</si>
  <si>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</si>
  <si>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</si>
  <si>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</si>
  <si>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</si>
  <si>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</si>
  <si>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</si>
  <si>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</si>
  <si>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</si>
  <si>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</si>
  <si>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</si>
  <si>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</si>
  <si>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</si>
  <si>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</si>
  <si>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</si>
  <si>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</si>
  <si>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</si>
  <si>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</si>
  <si>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</si>
  <si>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</si>
  <si>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</si>
  <si>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</si>
  <si>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</si>
  <si>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</si>
  <si>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</si>
  <si>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</si>
  <si>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</si>
  <si>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</si>
  <si>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</si>
  <si>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</si>
  <si>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</si>
  <si>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</si>
  <si>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</si>
  <si>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</si>
  <si>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</si>
  <si>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</si>
  <si>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</si>
  <si>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</si>
  <si>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</si>
  <si>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</si>
  <si>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</si>
  <si>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</si>
  <si>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</si>
  <si>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</si>
  <si>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</si>
  <si>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</si>
  <si>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</si>
  <si>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</si>
  <si>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</si>
  <si>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</si>
  <si>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</si>
  <si>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</si>
  <si>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</si>
  <si>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</si>
  <si>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</si>
  <si>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</si>
  <si>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</si>
  <si>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</si>
  <si>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</si>
  <si>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</si>
  <si>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</si>
  <si>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</si>
  <si>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</si>
  <si>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</si>
  <si>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</si>
  <si>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</si>
  <si>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</si>
  <si>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</si>
  <si>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</si>
  <si>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</si>
  <si>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</si>
  <si>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</si>
  <si>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</si>
  <si>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</si>
  <si>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</si>
  <si>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</si>
  <si>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</si>
  <si>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</si>
  <si>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</si>
  <si>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</si>
  <si>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</si>
  <si>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</si>
  <si>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</si>
  <si>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</si>
  <si>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</si>
  <si>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</si>
  <si>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</si>
  <si>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</si>
  <si>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</si>
  <si>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</si>
  <si>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</si>
  <si>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</si>
  <si>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</si>
  <si>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</si>
  <si>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</si>
  <si>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</si>
  <si>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</si>
  <si>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</si>
  <si>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</si>
  <si>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</si>
  <si>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</si>
  <si>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</si>
  <si>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</si>
  <si>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</si>
  <si>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</si>
  <si>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</si>
  <si>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</si>
  <si>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</si>
  <si>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</si>
  <si>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</si>
  <si>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</si>
  <si>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</si>
  <si>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</si>
  <si>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</si>
  <si>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</si>
  <si>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</si>
  <si>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</si>
  <si>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</si>
  <si>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</si>
  <si>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</si>
  <si>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</si>
  <si>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</si>
  <si>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</si>
  <si>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</si>
  <si>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</si>
  <si>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</si>
  <si>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</si>
  <si>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</si>
  <si>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</si>
  <si>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</si>
  <si>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</si>
  <si>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</si>
  <si>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</si>
  <si>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</si>
  <si>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</si>
  <si>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</si>
  <si>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</si>
  <si>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</si>
  <si>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</si>
  <si>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</si>
  <si>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</si>
  <si>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</si>
  <si>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</si>
  <si>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</si>
  <si>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</si>
  <si>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</si>
  <si>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</si>
  <si>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</si>
  <si>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</si>
  <si>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</si>
  <si>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</si>
  <si>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</si>
  <si>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</si>
  <si>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</si>
  <si>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</si>
  <si>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</si>
  <si>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</si>
  <si>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</si>
  <si>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</si>
  <si>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</si>
  <si>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</si>
  <si>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</si>
  <si>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</si>
  <si>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</si>
  <si>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</si>
  <si>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</si>
  <si>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</si>
  <si>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</si>
  <si>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</si>
  <si>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</si>
  <si>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</si>
  <si>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</si>
  <si>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</si>
  <si>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</si>
  <si>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</si>
  <si>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</si>
  <si>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</si>
  <si>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</si>
  <si>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</si>
  <si>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</si>
  <si>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</si>
  <si>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</si>
  <si>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</si>
  <si>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</si>
  <si>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</si>
  <si>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</si>
  <si>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</si>
  <si>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</si>
  <si>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</si>
  <si>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</si>
  <si>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</si>
  <si>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</si>
  <si>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</si>
  <si>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</si>
  <si>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</si>
  <si>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</si>
  <si>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</si>
  <si>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</si>
  <si>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</si>
  <si>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</si>
  <si>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</si>
  <si>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</si>
  <si>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</si>
  <si>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</si>
  <si>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</si>
  <si>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</si>
  <si>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</si>
  <si>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</si>
  <si>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</si>
  <si>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</si>
  <si>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</si>
  <si>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</si>
  <si>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</si>
  <si>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</si>
  <si>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</si>
  <si>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</si>
  <si>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</si>
  <si>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</si>
  <si>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</si>
  <si>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</si>
  <si>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</si>
  <si>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</si>
  <si>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</si>
  <si>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</si>
  <si>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</si>
  <si>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</si>
  <si>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</si>
  <si>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</si>
  <si>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</si>
  <si>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</si>
  <si>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</si>
  <si>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</si>
  <si>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</si>
  <si>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</si>
  <si>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</si>
  <si>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</si>
  <si>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</si>
  <si>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</si>
  <si>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</si>
  <si>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</si>
  <si>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</si>
  <si>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</si>
  <si>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</si>
  <si>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</si>
  <si>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</si>
  <si>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</si>
  <si>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</si>
  <si>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</si>
  <si>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</si>
  <si>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</si>
  <si>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</si>
  <si>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</si>
  <si>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</si>
  <si>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</si>
  <si>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</si>
  <si>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</si>
  <si>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</si>
  <si>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</si>
  <si>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</si>
  <si>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</si>
  <si>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</si>
  <si>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</si>
  <si>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</si>
  <si>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</si>
  <si>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</si>
  <si>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</si>
  <si>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</si>
  <si>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</si>
  <si>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</si>
  <si>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</si>
  <si>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</si>
  <si>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</si>
  <si>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</si>
  <si>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</si>
  <si>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</si>
  <si>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</si>
  <si>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</si>
  <si>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</si>
  <si>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</si>
  <si>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</si>
  <si>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</si>
  <si>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</si>
  <si>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</si>
  <si>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</si>
  <si>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</si>
  <si>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</si>
  <si>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</si>
  <si>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</si>
  <si>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</si>
  <si>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</si>
  <si>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</si>
  <si>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</si>
  <si>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</si>
  <si>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</si>
  <si>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</si>
  <si>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</si>
  <si>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</si>
  <si>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</si>
  <si>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</si>
  <si>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</si>
  <si>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</si>
  <si>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</si>
  <si>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</si>
  <si>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</si>
  <si>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</si>
  <si>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</si>
  <si>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</si>
  <si>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</si>
  <si>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</si>
  <si>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</si>
  <si>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</si>
  <si>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</si>
  <si>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</si>
  <si>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</si>
  <si>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</si>
  <si>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</si>
  <si>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</si>
  <si>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</si>
  <si>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</si>
  <si>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</si>
  <si>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</si>
  <si>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</si>
  <si>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</si>
  <si>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</si>
  <si>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</si>
  <si>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</si>
  <si>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</si>
  <si>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</si>
  <si>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</si>
  <si>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</si>
  <si>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</si>
  <si>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</si>
  <si>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</si>
  <si>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</si>
  <si>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</si>
  <si>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</si>
  <si>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</si>
  <si>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</si>
  <si>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</si>
  <si>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</si>
  <si>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</si>
  <si>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</si>
  <si>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</si>
  <si>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</si>
  <si>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</si>
  <si>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</si>
  <si>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</si>
  <si>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</si>
  <si>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</si>
  <si>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</si>
  <si>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</si>
  <si>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</si>
  <si>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</si>
  <si>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</si>
  <si>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</si>
  <si>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</si>
  <si>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</si>
  <si>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</si>
  <si>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</si>
  <si>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</si>
  <si>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</si>
  <si>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</si>
  <si>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</si>
  <si>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</si>
  <si>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</si>
  <si>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</si>
  <si>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</si>
  <si>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</si>
  <si>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</si>
  <si>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</si>
  <si>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</si>
  <si>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</si>
  <si>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</si>
  <si>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</si>
  <si>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</si>
  <si>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</si>
  <si>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</si>
  <si>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</si>
  <si>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</si>
  <si>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</si>
  <si>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</si>
  <si>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</si>
  <si>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</si>
  <si>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</si>
  <si>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</si>
  <si>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</si>
  <si>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</si>
  <si>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</si>
  <si>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</si>
  <si>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</si>
  <si>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</si>
  <si>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</si>
  <si>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</si>
  <si>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</si>
  <si>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</si>
  <si>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</si>
  <si>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</si>
  <si>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</si>
  <si>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</si>
  <si>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</si>
  <si>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</si>
  <si>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</si>
  <si>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</si>
  <si>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</si>
  <si>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</si>
  <si>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</si>
  <si>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</si>
  <si>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</si>
  <si>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</si>
  <si>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</si>
  <si>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</si>
  <si>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</si>
  <si>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</si>
  <si>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</si>
  <si>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</si>
  <si>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</si>
  <si>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</si>
  <si>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</si>
  <si>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</si>
  <si>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</si>
  <si>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</si>
  <si>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</si>
  <si>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</si>
  <si>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</si>
  <si>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</si>
  <si>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</si>
  <si>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</si>
  <si>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</si>
  <si>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</si>
  <si>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</si>
  <si>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</si>
  <si>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</si>
  <si>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</si>
  <si>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</si>
  <si>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</si>
  <si>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</si>
  <si>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</si>
  <si>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</si>
  <si>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</si>
  <si>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</si>
  <si>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</si>
  <si>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</si>
  <si>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</si>
  <si>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</si>
  <si>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</si>
  <si>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</si>
  <si>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</si>
  <si>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</si>
  <si>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</si>
  <si>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</si>
  <si>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</si>
  <si>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</si>
  <si>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</si>
  <si>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</si>
  <si>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</si>
  <si>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</si>
  <si>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</si>
  <si>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</si>
  <si>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</si>
  <si>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</si>
  <si>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</si>
  <si>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</si>
  <si>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</si>
  <si>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</si>
  <si>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</si>
  <si>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</si>
  <si>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</si>
  <si>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</si>
  <si>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</si>
  <si>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</si>
  <si>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</si>
  <si>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</si>
  <si>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</si>
  <si>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</si>
  <si>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</si>
  <si>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</si>
  <si>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</si>
  <si>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</si>
  <si>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</si>
  <si>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</si>
  <si>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</si>
  <si>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</si>
  <si>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</si>
  <si>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</si>
  <si>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</si>
  <si>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</si>
  <si>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</si>
  <si>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</si>
  <si>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</si>
  <si>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</si>
  <si>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</si>
  <si>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</si>
  <si>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</si>
  <si>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</si>
  <si>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</si>
  <si>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</si>
  <si>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</si>
  <si>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</si>
  <si>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</si>
  <si>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</si>
  <si>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</si>
  <si>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</si>
  <si>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</si>
  <si>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</si>
  <si>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</si>
  <si>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</si>
  <si>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</si>
  <si>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</si>
  <si>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</si>
  <si>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</si>
  <si>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</si>
  <si>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</si>
  <si>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</si>
  <si>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</si>
  <si>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</si>
  <si>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</si>
  <si>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</si>
  <si>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</si>
  <si>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</si>
  <si>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</si>
  <si>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</si>
  <si>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</si>
  <si>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</si>
  <si>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</si>
  <si>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</si>
  <si>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</si>
  <si>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</si>
  <si>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</si>
  <si>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</si>
  <si>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</si>
  <si>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</si>
  <si>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</si>
  <si>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</si>
  <si>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</si>
  <si>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</si>
  <si>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</si>
  <si>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</si>
  <si>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</si>
  <si>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</si>
  <si>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</si>
  <si>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</si>
  <si>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</si>
  <si>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</si>
  <si>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</si>
  <si>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</si>
  <si>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</si>
  <si>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</si>
  <si>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</si>
  <si>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</si>
  <si>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</si>
  <si>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</si>
  <si>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</si>
  <si>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</si>
  <si>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</si>
  <si>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</si>
  <si>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</si>
  <si>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</si>
  <si>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</si>
  <si>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</si>
  <si>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</si>
  <si>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</si>
  <si>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</si>
  <si>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</si>
  <si>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</si>
  <si>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</si>
  <si>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</si>
  <si>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</si>
  <si>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</si>
  <si>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</si>
  <si>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</si>
  <si>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</si>
  <si>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</si>
  <si>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</si>
  <si>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</si>
  <si>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</si>
  <si>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</si>
  <si>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</si>
  <si>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</si>
  <si>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</si>
  <si>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</si>
  <si>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</si>
  <si>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</si>
  <si>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</si>
  <si>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</si>
  <si>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</si>
  <si>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</si>
  <si>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</si>
  <si>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</si>
  <si>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</si>
  <si>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</si>
  <si>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</si>
  <si>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</si>
  <si>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</si>
  <si>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</si>
  <si>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</si>
  <si>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</si>
  <si>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</si>
  <si>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</si>
  <si>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</si>
  <si>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</si>
  <si>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</si>
  <si>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</si>
  <si>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</si>
  <si>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</si>
  <si>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</si>
  <si>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</si>
  <si>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</si>
  <si>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</si>
  <si>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</si>
  <si>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</si>
  <si>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</si>
  <si>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</si>
  <si>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</si>
  <si>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</si>
  <si>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</si>
  <si>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</si>
  <si>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</si>
  <si>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</si>
  <si>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</si>
  <si>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</si>
  <si>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</si>
  <si>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</si>
  <si>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</si>
  <si>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</si>
  <si>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</si>
  <si>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</si>
  <si>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</si>
  <si>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</si>
  <si>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</si>
  <si>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</si>
  <si>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</si>
  <si>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</si>
  <si>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</si>
  <si>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</si>
  <si>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</si>
  <si>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</si>
  <si>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</si>
  <si>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</si>
  <si>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</si>
  <si>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</si>
  <si>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</si>
  <si>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</si>
  <si>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</si>
  <si>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</si>
  <si>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</si>
  <si>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</si>
  <si>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</si>
  <si>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</si>
  <si>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</si>
  <si>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</si>
  <si>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</si>
  <si>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</si>
  <si>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</si>
  <si>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</si>
  <si>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</si>
  <si>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</si>
  <si>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</si>
  <si>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</si>
  <si>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</si>
  <si>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</si>
  <si>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</si>
  <si>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</si>
  <si>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</si>
  <si>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</si>
  <si>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</si>
  <si>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</si>
  <si>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</si>
  <si>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</si>
  <si>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</si>
  <si>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</si>
  <si>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</si>
  <si>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</si>
  <si>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</si>
  <si>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</si>
  <si>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</si>
  <si>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</si>
  <si>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</si>
  <si>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</si>
  <si>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</si>
  <si>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</si>
  <si>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</si>
  <si>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</si>
  <si>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</si>
  <si>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</si>
  <si>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</si>
  <si>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</si>
  <si>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</si>
  <si>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</si>
  <si>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</si>
  <si>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</si>
  <si>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</si>
  <si>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</si>
  <si>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</si>
  <si>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</si>
  <si>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</si>
  <si>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</si>
  <si>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</si>
  <si>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</si>
  <si>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</si>
  <si>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</si>
  <si>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</si>
  <si>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</si>
  <si>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</si>
  <si>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</si>
  <si>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</si>
  <si>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</si>
  <si>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</si>
  <si>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</si>
  <si>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</si>
  <si>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</si>
  <si>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</si>
  <si>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</si>
  <si>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</si>
  <si>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</si>
  <si>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</si>
  <si>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</si>
  <si>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</si>
  <si>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</si>
  <si>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</si>
  <si>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</si>
  <si>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</si>
  <si>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</si>
  <si>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</si>
  <si>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</si>
  <si>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</si>
  <si>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</si>
  <si>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</si>
  <si>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</si>
  <si>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</si>
  <si>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</si>
  <si>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</si>
  <si>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</si>
  <si>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</si>
  <si>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</si>
  <si>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</si>
  <si>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</si>
  <si>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</si>
  <si>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</si>
  <si>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</si>
  <si>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</si>
  <si>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</si>
  <si>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</si>
  <si>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</si>
  <si>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</si>
  <si>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</si>
  <si>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</si>
  <si>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</si>
  <si>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</si>
  <si>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</si>
  <si>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</si>
  <si>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</si>
  <si>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</si>
  <si>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</si>
  <si>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</si>
  <si>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</si>
  <si>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</si>
  <si>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</si>
  <si>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</si>
  <si>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</si>
  <si>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</si>
  <si>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</si>
  <si>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</si>
  <si>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</si>
  <si>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</si>
  <si>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</si>
  <si>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</si>
  <si>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</si>
  <si>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</si>
  <si>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</si>
  <si>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</si>
  <si>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</si>
  <si>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</si>
  <si>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</si>
  <si>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</si>
  <si>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</si>
  <si>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</si>
  <si>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</si>
  <si>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</si>
  <si>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</si>
  <si>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</si>
  <si>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</si>
  <si>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</si>
  <si>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</si>
  <si>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</si>
  <si>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</si>
  <si>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</si>
  <si>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</si>
  <si>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</si>
  <si>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</si>
  <si>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</si>
  <si>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</si>
  <si>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</si>
  <si>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</si>
  <si>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</si>
  <si>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</si>
  <si>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</si>
  <si>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</si>
  <si>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</si>
  <si>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</si>
  <si>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</si>
  <si>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</si>
  <si>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</si>
  <si>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</si>
  <si>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</si>
  <si>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</si>
  <si>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</si>
  <si>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</si>
  <si>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</si>
  <si>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</si>
  <si>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</si>
  <si>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</si>
  <si>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</si>
  <si>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</si>
  <si>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</si>
  <si>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</si>
  <si>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</si>
  <si>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</si>
  <si>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</si>
  <si>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</si>
  <si>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</si>
  <si>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</si>
  <si>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</si>
  <si>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</si>
  <si>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</si>
  <si>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</si>
  <si>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</si>
  <si>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</si>
  <si>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</si>
  <si>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</si>
  <si>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</si>
  <si>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</si>
  <si>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</si>
  <si>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</si>
  <si>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</si>
  <si>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</si>
  <si>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</si>
  <si>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</si>
  <si>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</si>
  <si>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</si>
  <si>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</si>
  <si>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</si>
  <si>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</si>
  <si>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</si>
  <si>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</si>
  <si>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</si>
  <si>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</si>
  <si>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</si>
  <si>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</si>
  <si>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</si>
  <si>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</si>
  <si>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</si>
  <si>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</si>
  <si>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</si>
  <si>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</si>
  <si>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</si>
  <si>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</si>
  <si>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</si>
  <si>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</si>
  <si>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</si>
  <si>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</si>
  <si>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</si>
  <si>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</si>
  <si>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</si>
  <si>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</si>
  <si>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</si>
  <si>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</si>
  <si>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</si>
  <si>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</si>
  <si>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</si>
  <si>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</si>
  <si>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</si>
  <si>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</si>
  <si>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</si>
  <si>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</si>
  <si>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</si>
  <si>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</si>
  <si>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</si>
  <si>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</si>
  <si>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</si>
  <si>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</si>
  <si>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</si>
  <si>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</si>
  <si>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</si>
  <si>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</si>
  <si>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</si>
  <si>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</si>
  <si>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</si>
  <si>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</si>
  <si>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</si>
  <si>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</si>
  <si>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</si>
  <si>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</si>
  <si>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</si>
  <si>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</si>
  <si>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</si>
  <si>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</si>
  <si>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</si>
  <si>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</si>
  <si>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</si>
  <si>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</si>
  <si>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</si>
  <si>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</si>
  <si>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</si>
  <si>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</si>
  <si>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</si>
  <si>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</si>
  <si>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</si>
  <si>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</si>
  <si>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</si>
  <si>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</si>
  <si>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</si>
  <si>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</si>
  <si>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</si>
  <si>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</si>
  <si>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</si>
  <si>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</si>
  <si>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</si>
  <si>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</si>
  <si>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</si>
  <si>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</si>
  <si>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</si>
  <si>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</si>
  <si>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</si>
  <si>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</si>
  <si>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</si>
  <si>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</si>
  <si>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</si>
  <si>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</si>
  <si>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</si>
  <si>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</si>
  <si>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</si>
  <si>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</si>
  <si>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</si>
  <si>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</si>
  <si>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</si>
  <si>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</si>
  <si>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</si>
  <si>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</si>
  <si>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</si>
  <si>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</si>
  <si>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</si>
  <si>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</si>
  <si>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</si>
  <si>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</si>
  <si>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</si>
  <si>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</si>
  <si>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</si>
  <si>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</si>
  <si>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</si>
  <si>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</si>
  <si>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</si>
  <si>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</si>
  <si>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</si>
  <si>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</si>
  <si>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</si>
  <si>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</si>
  <si>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</si>
  <si>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</si>
  <si>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</si>
  <si>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</si>
  <si>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</si>
  <si>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</si>
  <si>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</si>
  <si>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</si>
  <si>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</si>
  <si>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</si>
  <si>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</si>
  <si>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</si>
  <si>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</si>
  <si>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</si>
  <si>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</si>
  <si>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</si>
  <si>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</si>
  <si>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</si>
  <si>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</si>
  <si>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</si>
  <si>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</si>
  <si>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</si>
  <si>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</si>
  <si>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</si>
  <si>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</si>
  <si>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</si>
  <si>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</si>
  <si>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</si>
  <si>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</si>
  <si>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</si>
  <si>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</si>
  <si>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</si>
  <si>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</si>
  <si>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</si>
  <si>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</si>
  <si>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</si>
  <si>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</si>
  <si>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</si>
  <si>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</si>
  <si>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</si>
  <si>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</si>
  <si>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</si>
  <si>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</si>
  <si>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</si>
  <si>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</si>
  <si>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</si>
  <si>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</si>
  <si>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</si>
  <si>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</si>
  <si>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</si>
  <si>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</si>
  <si>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</si>
  <si>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</si>
  <si>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</si>
  <si>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</si>
  <si>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</si>
  <si>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</si>
  <si>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</si>
  <si>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</si>
  <si>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</si>
  <si>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</si>
  <si>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</si>
  <si>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</si>
  <si>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</si>
  <si>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</si>
  <si>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</si>
  <si>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</si>
  <si>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</si>
  <si>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</si>
  <si>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</si>
  <si>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</si>
  <si>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</si>
  <si>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</si>
  <si>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</si>
  <si>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</si>
  <si>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</si>
  <si>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</si>
  <si>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</si>
  <si>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</si>
  <si>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</si>
  <si>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</si>
  <si>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</si>
  <si>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</si>
  <si>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</si>
  <si>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</si>
  <si>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</si>
  <si>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</si>
  <si>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</si>
  <si>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</si>
  <si>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</si>
  <si>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</si>
  <si>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</si>
  <si>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</si>
  <si>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</si>
  <si>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</si>
  <si>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</si>
  <si>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</si>
  <si>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</si>
  <si>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</si>
  <si>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</si>
  <si>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</si>
  <si>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</si>
  <si>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</si>
  <si>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</si>
  <si>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</si>
  <si>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</si>
  <si>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</si>
  <si>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</si>
  <si>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</si>
  <si>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</si>
  <si>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</si>
  <si>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</si>
  <si>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</si>
  <si>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</si>
  <si>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</si>
  <si>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</si>
  <si>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</si>
  <si>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</si>
  <si>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</si>
  <si>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</si>
  <si>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</si>
  <si>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</si>
  <si>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</si>
  <si>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</si>
  <si>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</si>
  <si>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</si>
  <si>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</si>
  <si>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</si>
  <si>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</si>
  <si>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</si>
  <si>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</si>
  <si>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</si>
  <si>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</si>
  <si>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</si>
  <si>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</si>
  <si>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</si>
  <si>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</si>
  <si>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</si>
  <si>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</si>
  <si>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</si>
  <si>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</si>
  <si>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</si>
  <si>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</si>
  <si>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</si>
  <si>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</si>
  <si>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</si>
  <si>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</si>
  <si>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</si>
  <si>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</si>
  <si>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</si>
  <si>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</si>
  <si>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</si>
  <si>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</si>
  <si>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</si>
  <si>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</si>
  <si>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</si>
  <si>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</si>
  <si>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</si>
  <si>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</si>
  <si>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</si>
  <si>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</si>
  <si>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</si>
  <si>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</si>
  <si>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</si>
  <si>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</si>
  <si>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</si>
  <si>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</si>
  <si>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</si>
  <si>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</si>
  <si>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</si>
  <si>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</si>
  <si>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</si>
  <si>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</si>
  <si>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</si>
  <si>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</si>
  <si>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</si>
  <si>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</si>
  <si>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</si>
  <si>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</si>
  <si>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</si>
  <si>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</si>
  <si>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</si>
  <si>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</si>
  <si>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</si>
  <si>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</si>
  <si>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</si>
  <si>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</si>
  <si>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</si>
  <si>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</si>
  <si>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</si>
  <si>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</si>
  <si>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</si>
  <si>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</si>
  <si>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</si>
  <si>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</si>
  <si>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</si>
  <si>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</si>
  <si>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</si>
  <si>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</si>
  <si>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</si>
  <si>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</si>
  <si>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</si>
  <si>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</si>
  <si>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</si>
  <si>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</si>
  <si>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</si>
  <si>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</si>
  <si>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</si>
  <si>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</si>
  <si>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</si>
  <si>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</si>
  <si>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</si>
  <si>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</si>
  <si>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</si>
  <si>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</si>
  <si>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</si>
  <si>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</si>
  <si>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</si>
  <si>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</si>
  <si>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</si>
  <si>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</si>
  <si>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</si>
  <si>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</si>
  <si>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</si>
  <si>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</si>
  <si>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</si>
  <si>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</si>
  <si>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</si>
  <si>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</si>
  <si>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</si>
  <si>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</si>
  <si>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</si>
  <si>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</si>
  <si>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</si>
  <si>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</si>
  <si>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</si>
  <si>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</si>
  <si>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</si>
  <si>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</si>
  <si>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</si>
  <si>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</si>
  <si>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</si>
  <si>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</si>
  <si>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</si>
  <si>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</si>
  <si>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</si>
  <si>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</si>
  <si>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</si>
  <si>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</si>
  <si>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</si>
  <si>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</si>
  <si>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</si>
  <si>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</si>
  <si>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</si>
  <si>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</si>
  <si>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</si>
  <si>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</si>
  <si>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</si>
  <si>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</si>
  <si>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</si>
  <si>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</si>
  <si>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</si>
  <si>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</si>
  <si>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</si>
  <si>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</si>
  <si>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</si>
  <si>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</si>
  <si>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</si>
  <si>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</si>
  <si>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</si>
  <si>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</si>
  <si>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</si>
  <si>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</si>
  <si>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</si>
  <si>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</si>
  <si>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</si>
  <si>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</si>
  <si>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</si>
  <si>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</si>
  <si>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</si>
  <si>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</si>
  <si>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</si>
  <si>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</si>
  <si>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</si>
  <si>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</si>
  <si>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</si>
  <si>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</si>
  <si>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</si>
  <si>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</si>
  <si>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</si>
  <si>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</si>
  <si>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</si>
  <si>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</si>
  <si>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</si>
  <si>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</si>
  <si>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</si>
  <si>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</si>
  <si>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</si>
  <si>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</si>
  <si>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</si>
  <si>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</si>
  <si>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</si>
  <si>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</si>
  <si>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</si>
  <si>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</si>
  <si>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</si>
  <si>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</si>
  <si>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</si>
  <si>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</si>
  <si>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</si>
  <si>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</si>
  <si>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</si>
  <si>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</si>
  <si>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</si>
  <si>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</si>
  <si>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</si>
  <si>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</si>
  <si>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</si>
  <si>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</si>
  <si>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</si>
  <si>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</si>
  <si>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</si>
  <si>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</si>
  <si>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</si>
  <si>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</si>
  <si>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</si>
  <si>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</si>
  <si>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</si>
  <si>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</si>
  <si>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</si>
  <si>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</si>
  <si>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</si>
  <si>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</si>
  <si>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</si>
  <si>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</si>
  <si>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</si>
  <si>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</si>
  <si>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</si>
  <si>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</si>
  <si>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</si>
  <si>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</si>
  <si>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</si>
  <si>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</si>
  <si>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</si>
  <si>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</si>
  <si>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</si>
  <si>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</si>
  <si>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</si>
  <si>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</si>
  <si>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</si>
  <si>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</si>
  <si>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</si>
  <si>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</si>
  <si>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</si>
  <si>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</si>
  <si>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</si>
  <si>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</si>
  <si>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</si>
  <si>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</si>
  <si>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</si>
  <si>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</si>
  <si>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</si>
  <si>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</si>
  <si>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</si>
  <si>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</si>
  <si>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</si>
  <si>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</si>
  <si>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</si>
  <si>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</si>
  <si>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</si>
  <si>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</si>
  <si>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</si>
  <si>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</si>
  <si>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</si>
  <si>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</si>
  <si>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</si>
  <si>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</si>
  <si>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</si>
  <si>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</si>
  <si>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</si>
  <si>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</si>
  <si>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</si>
  <si>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</si>
  <si>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</si>
  <si>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</si>
  <si>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</si>
  <si>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</si>
  <si>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</si>
  <si>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</si>
  <si>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</si>
  <si>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</si>
  <si>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</si>
  <si>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</si>
  <si>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</si>
  <si>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</si>
  <si>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</si>
  <si>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</si>
  <si>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</si>
  <si>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</si>
  <si>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</si>
  <si>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</si>
  <si>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</si>
  <si>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</si>
  <si>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</si>
  <si>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</si>
  <si>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</si>
  <si>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</si>
  <si>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</si>
  <si>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</si>
  <si>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</si>
  <si>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</si>
  <si>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</si>
  <si>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</si>
  <si>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</si>
  <si>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</si>
  <si>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</si>
  <si>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</si>
  <si>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</si>
  <si>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</si>
  <si>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</si>
  <si>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</si>
  <si>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</si>
  <si>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</si>
  <si>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</si>
  <si>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</si>
  <si>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</si>
  <si>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</si>
  <si>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</si>
  <si>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</si>
  <si>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</si>
  <si>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</si>
  <si>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</si>
  <si>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</si>
  <si>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</si>
  <si>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</si>
  <si>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</si>
  <si>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</si>
  <si>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</si>
  <si>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</si>
  <si>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</si>
  <si>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</si>
  <si>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</si>
  <si>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</si>
  <si>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</si>
  <si>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</si>
  <si>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</si>
  <si>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</si>
  <si>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</si>
  <si>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</si>
  <si>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</si>
  <si>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</si>
  <si>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</si>
  <si>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</si>
  <si>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</si>
  <si>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</si>
  <si>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</si>
  <si>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</si>
  <si>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</si>
  <si>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</si>
  <si>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</si>
  <si>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</si>
  <si>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</si>
  <si>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</si>
  <si>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</si>
  <si>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</si>
  <si>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</si>
  <si>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</si>
  <si>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</si>
  <si>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</si>
  <si>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</si>
  <si>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</si>
  <si>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</si>
  <si>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</si>
  <si>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</si>
  <si>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</si>
  <si>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</si>
  <si>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</si>
  <si>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</si>
  <si>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</si>
  <si>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</si>
  <si>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</si>
  <si>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</si>
  <si>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</si>
  <si>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</si>
  <si>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</si>
  <si>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</si>
  <si>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</si>
  <si>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</si>
  <si>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</si>
  <si>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</si>
  <si>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</si>
  <si>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</si>
  <si>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</si>
  <si>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</si>
  <si>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</si>
  <si>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</si>
  <si>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</si>
  <si>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</si>
  <si>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</si>
  <si>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</si>
  <si>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</si>
  <si>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</si>
  <si>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</si>
  <si>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</si>
  <si>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</si>
  <si>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</si>
  <si>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</si>
  <si>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</si>
  <si>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</si>
  <si>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</si>
  <si>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</si>
  <si>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</si>
  <si>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</si>
  <si>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</si>
  <si>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</si>
  <si>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</si>
  <si>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</si>
  <si>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</si>
  <si>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</si>
  <si>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</si>
  <si>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</si>
  <si>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</si>
  <si>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</si>
  <si>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</si>
  <si>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</si>
  <si>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</si>
  <si>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</si>
  <si>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</si>
  <si>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</si>
  <si>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</si>
  <si>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</si>
  <si>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</si>
  <si>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</si>
  <si>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</si>
  <si>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</si>
  <si>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</si>
  <si>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</si>
  <si>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</si>
  <si>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</si>
  <si>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</si>
  <si>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</si>
  <si>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</si>
  <si>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</si>
  <si>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</si>
  <si>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</si>
  <si>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</si>
  <si>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</si>
  <si>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</si>
  <si>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</si>
  <si>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</si>
  <si>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</si>
  <si>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</si>
  <si>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</si>
  <si>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</si>
  <si>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</si>
  <si>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</si>
  <si>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</si>
  <si>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</si>
  <si>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</si>
  <si>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</si>
  <si>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</si>
  <si>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</si>
  <si>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</si>
  <si>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</si>
  <si>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</si>
  <si>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</si>
  <si>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</si>
  <si>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</si>
  <si>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</si>
  <si>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</si>
  <si>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</si>
  <si>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</si>
  <si>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</si>
  <si>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</si>
  <si>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</si>
  <si>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</si>
  <si>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</si>
  <si>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</si>
  <si>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</si>
  <si>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</si>
  <si>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</si>
  <si>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</si>
  <si>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</si>
  <si>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</si>
  <si>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</si>
  <si>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</si>
  <si>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</si>
  <si>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</si>
  <si>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</si>
  <si>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</si>
  <si>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</si>
  <si>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</si>
  <si>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</si>
  <si>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</si>
  <si>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</si>
  <si>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</si>
  <si>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</si>
  <si>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</si>
  <si>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</si>
  <si>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</si>
  <si>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</si>
  <si>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</si>
  <si>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</si>
  <si>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</si>
  <si>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</si>
  <si>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</si>
  <si>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</si>
  <si>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</si>
  <si>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</si>
  <si>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</si>
  <si>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</si>
  <si>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</si>
  <si>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</si>
  <si>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</si>
  <si>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</si>
  <si>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</si>
  <si>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</si>
  <si>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</si>
  <si>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</si>
  <si>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</si>
  <si>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</si>
  <si>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</si>
  <si>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</si>
  <si>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</si>
  <si>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</si>
  <si>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</si>
  <si>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</si>
  <si>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</si>
  <si>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</si>
  <si>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</si>
  <si>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</si>
  <si>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</si>
  <si>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</si>
  <si>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</si>
  <si>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</si>
  <si>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</si>
  <si>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</si>
  <si>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</si>
  <si>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</si>
  <si>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</si>
  <si>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</si>
  <si>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</si>
  <si>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</si>
  <si>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</si>
  <si>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</si>
  <si>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</si>
  <si>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</si>
  <si>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</si>
  <si>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</si>
  <si>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</si>
  <si>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</si>
  <si>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</si>
  <si>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</si>
  <si>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</si>
  <si>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</si>
  <si>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</si>
  <si>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</si>
  <si>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</si>
  <si>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</si>
  <si>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</si>
  <si>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</si>
  <si>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</si>
  <si>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</si>
  <si>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</si>
  <si>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</si>
  <si>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</si>
  <si>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</si>
  <si>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</si>
  <si>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</si>
  <si>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</si>
  <si>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</si>
  <si>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</si>
  <si>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</si>
  <si>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</si>
  <si>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</si>
  <si>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</si>
  <si>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</si>
  <si>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</si>
  <si>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</si>
  <si>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</si>
  <si>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</si>
  <si>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</si>
  <si>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</si>
  <si>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</si>
  <si>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</si>
  <si>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</si>
  <si>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</si>
  <si>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</si>
  <si>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</si>
  <si>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</si>
  <si>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</si>
  <si>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</si>
  <si>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</si>
  <si>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</si>
  <si>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</si>
  <si>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</si>
  <si>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</si>
  <si>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</si>
  <si>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</si>
  <si>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</si>
  <si>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</si>
  <si>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</si>
  <si>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</si>
  <si>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</si>
  <si>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</si>
  <si>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</si>
  <si>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</si>
  <si>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</si>
  <si>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</si>
  <si>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</si>
  <si>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</si>
  <si>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</si>
  <si>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</si>
  <si>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</si>
  <si>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</si>
  <si>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</si>
  <si>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</si>
  <si>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</si>
  <si>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</si>
  <si>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</si>
  <si>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</si>
  <si>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</si>
  <si>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</si>
  <si>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</si>
  <si>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</si>
  <si>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</si>
  <si>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</si>
  <si>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</si>
  <si>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</si>
  <si>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</si>
  <si>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</si>
  <si>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</si>
  <si>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</si>
  <si>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</si>
  <si>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</si>
  <si>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</si>
  <si>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</si>
  <si>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</si>
  <si>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</si>
  <si>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</si>
  <si>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</si>
  <si>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</si>
  <si>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</si>
  <si>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</si>
  <si>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</si>
  <si>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</si>
  <si>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</si>
  <si>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</si>
  <si>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</si>
  <si>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</si>
  <si>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</si>
  <si>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</si>
  <si>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</si>
  <si>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</si>
  <si>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</si>
  <si>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</si>
  <si>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</si>
  <si>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</si>
  <si>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</si>
  <si>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</si>
  <si>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</si>
  <si>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</si>
  <si>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</si>
  <si>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</si>
  <si>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</si>
  <si>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</si>
  <si>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</si>
  <si>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</si>
  <si>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</si>
  <si>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</si>
  <si>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</si>
  <si>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</si>
  <si>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</si>
  <si>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</si>
  <si>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</si>
  <si>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</si>
  <si>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</si>
  <si>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</si>
  <si>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</si>
  <si>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</si>
  <si>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</si>
  <si>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</si>
  <si>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</si>
  <si>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</si>
  <si>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</si>
  <si>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</si>
  <si>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</si>
  <si>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</si>
  <si>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</si>
  <si>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</si>
  <si>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</si>
  <si>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</si>
  <si>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</si>
  <si>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</si>
  <si>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</si>
  <si>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</si>
  <si>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</si>
  <si>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</si>
  <si>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</si>
  <si>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</si>
  <si>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</si>
  <si>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</si>
  <si>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</si>
  <si>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</si>
  <si>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</si>
  <si>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</si>
  <si>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</si>
  <si>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</si>
  <si>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</si>
  <si>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</si>
  <si>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</si>
  <si>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</si>
  <si>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</si>
  <si>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</si>
  <si>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</si>
  <si>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</si>
  <si>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</si>
  <si>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</si>
  <si>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</si>
  <si>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</si>
  <si>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</si>
  <si>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</si>
  <si>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</si>
  <si>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</si>
  <si>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</si>
  <si>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</si>
  <si>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</si>
  <si>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</si>
  <si>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</si>
  <si>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</si>
  <si>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</si>
  <si>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</si>
  <si>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</si>
  <si>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</si>
  <si>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</si>
  <si>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</si>
  <si>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</si>
  <si>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</si>
  <si>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</si>
  <si>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</si>
  <si>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</si>
  <si>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</si>
  <si>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</si>
  <si>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</si>
  <si>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</si>
  <si>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</si>
  <si>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</si>
  <si>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</si>
  <si>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</si>
  <si>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</si>
  <si>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</si>
  <si>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</si>
  <si>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</si>
  <si>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</si>
  <si>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</si>
  <si>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</si>
  <si>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</si>
  <si>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</si>
  <si>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</si>
  <si>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</si>
  <si>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</si>
  <si>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</si>
  <si>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</si>
  <si>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</si>
  <si>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</si>
  <si>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</si>
  <si>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</si>
  <si>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</si>
  <si>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</si>
  <si>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</si>
  <si>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</si>
  <si>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</si>
  <si>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</si>
  <si>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</si>
  <si>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</si>
  <si>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</si>
  <si>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</si>
  <si>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</si>
  <si>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</si>
  <si>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</si>
  <si>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</si>
  <si>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</si>
  <si>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</si>
  <si>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</si>
  <si>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</si>
  <si>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</si>
  <si>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</si>
  <si>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</si>
  <si>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</si>
  <si>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</si>
  <si>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</si>
  <si>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</si>
  <si>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</si>
  <si>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</si>
  <si>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</si>
  <si>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</si>
  <si>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</si>
  <si>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</si>
  <si>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</si>
  <si>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</si>
  <si>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</si>
  <si>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</si>
  <si>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</si>
  <si>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</si>
  <si>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</si>
  <si>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</si>
  <si>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</si>
  <si>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</si>
  <si>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</si>
  <si>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</si>
  <si>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</si>
  <si>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</si>
  <si>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</si>
  <si>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</si>
  <si>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</si>
  <si>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</si>
  <si>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</si>
  <si>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</si>
  <si>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</si>
  <si>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</si>
  <si>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</si>
  <si>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</si>
  <si>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</si>
  <si>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</si>
  <si>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</si>
  <si>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</si>
  <si>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</si>
  <si>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</si>
  <si>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</si>
  <si>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</si>
  <si>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</si>
  <si>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</si>
  <si>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</si>
  <si>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</si>
  <si>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</si>
  <si>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</si>
  <si>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</si>
  <si>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</si>
  <si>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</si>
  <si>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</si>
  <si>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</si>
  <si>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</si>
  <si>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</si>
  <si>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</si>
  <si>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</si>
  <si>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</si>
  <si>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</si>
  <si>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</si>
  <si>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</si>
  <si>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</si>
  <si>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</si>
  <si>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</si>
  <si>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</si>
  <si>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</si>
  <si>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</si>
  <si>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</si>
  <si>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</si>
  <si>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</si>
  <si>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</si>
  <si>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</si>
  <si>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</si>
  <si>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</si>
  <si>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</si>
  <si>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</si>
  <si>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</si>
  <si>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</si>
  <si>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</si>
  <si>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</si>
  <si>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</si>
  <si>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</si>
  <si>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</si>
  <si>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</si>
  <si>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</si>
  <si>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</si>
  <si>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</si>
  <si>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</si>
  <si>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</si>
  <si>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</si>
  <si>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</si>
  <si>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</si>
  <si>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</si>
  <si>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</si>
  <si>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</si>
  <si>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</si>
  <si>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</si>
  <si>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</si>
  <si>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</si>
  <si>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</si>
  <si>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</si>
  <si>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</si>
  <si>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</si>
  <si>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</si>
  <si>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</si>
  <si>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</si>
  <si>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</si>
  <si>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</si>
  <si>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</si>
  <si>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</si>
  <si>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</si>
  <si>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</si>
  <si>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</si>
  <si>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</si>
  <si>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</si>
  <si>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</si>
  <si>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</si>
  <si>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</si>
  <si>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</si>
  <si>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</si>
  <si>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</si>
  <si>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</si>
  <si>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</si>
  <si>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</si>
  <si>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</si>
  <si>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</si>
  <si>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</si>
  <si>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</si>
  <si>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</si>
  <si>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</si>
  <si>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</si>
  <si>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</si>
  <si>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</si>
  <si>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</si>
  <si>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</si>
  <si>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</si>
  <si>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</si>
  <si>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</si>
  <si>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</si>
  <si>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</si>
  <si>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</si>
  <si>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</si>
  <si>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</si>
  <si>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</si>
  <si>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</si>
  <si>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</si>
  <si>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</si>
  <si>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</si>
  <si>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</si>
  <si>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</si>
  <si>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</si>
  <si>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</si>
  <si>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</si>
  <si>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</si>
  <si>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</si>
  <si>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</si>
  <si>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</si>
  <si>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</si>
  <si>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</si>
  <si>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</si>
  <si>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</si>
  <si>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</si>
  <si>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</si>
  <si>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</si>
  <si>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</si>
  <si>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</si>
  <si>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</si>
  <si>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</si>
  <si>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</si>
  <si>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</si>
  <si>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</si>
  <si>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</si>
  <si>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</si>
  <si>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</si>
  <si>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</si>
  <si>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</si>
  <si>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</si>
  <si>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</si>
  <si>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</si>
  <si>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</si>
  <si>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</si>
  <si>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</si>
  <si>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</si>
  <si>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</si>
  <si>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</si>
  <si>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</si>
  <si>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</si>
  <si>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</si>
  <si>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</si>
  <si>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</si>
  <si>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</si>
  <si>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</si>
  <si>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</si>
  <si>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</si>
  <si>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</si>
  <si>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</si>
  <si>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</si>
  <si>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</si>
  <si>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</si>
  <si>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</si>
  <si>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</si>
  <si>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</si>
  <si>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</si>
  <si>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</si>
  <si>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</si>
  <si>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</si>
  <si>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</si>
  <si>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</si>
  <si>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</si>
  <si>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</si>
  <si>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</si>
  <si>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</si>
  <si>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</si>
  <si>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</si>
  <si>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</si>
  <si>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</si>
  <si>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</si>
  <si>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</si>
  <si>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</si>
  <si>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</si>
  <si>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</si>
  <si>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</si>
  <si>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</si>
  <si>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</si>
  <si>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</si>
  <si>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</si>
  <si>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</si>
  <si>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</si>
  <si>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</si>
  <si>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</si>
  <si>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</si>
  <si>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</si>
  <si>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</si>
  <si>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</si>
  <si>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</si>
  <si>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</si>
  <si>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</si>
  <si>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</si>
  <si>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</si>
  <si>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</si>
  <si>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</si>
  <si>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</si>
  <si>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</si>
  <si>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</si>
  <si>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</si>
  <si>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</si>
  <si>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</si>
  <si>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</si>
  <si>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</si>
  <si>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</si>
  <si>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</si>
  <si>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</si>
  <si>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</si>
  <si>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</si>
  <si>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</si>
  <si>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</si>
  <si>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</si>
  <si>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</si>
  <si>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</si>
  <si>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</si>
  <si>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</si>
  <si>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</si>
  <si>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</si>
  <si>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</si>
  <si>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</si>
  <si>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</si>
  <si>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</si>
  <si>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</si>
  <si>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</si>
  <si>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</si>
  <si>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</si>
  <si>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</si>
  <si>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</si>
  <si>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</si>
  <si>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</si>
  <si>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</si>
  <si>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</si>
  <si>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</si>
  <si>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</si>
  <si>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</si>
  <si>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</si>
  <si>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</si>
  <si>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</si>
  <si>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</si>
  <si>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</si>
  <si>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</si>
  <si>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</si>
  <si>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</si>
  <si>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</si>
  <si>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</si>
  <si>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</si>
  <si>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</si>
  <si>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</si>
  <si>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</si>
  <si>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</si>
  <si>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</si>
  <si>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</si>
  <si>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</si>
  <si>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</si>
  <si>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</si>
  <si>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</si>
  <si>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</si>
  <si>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</si>
  <si>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</si>
  <si>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</si>
  <si>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</si>
  <si>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</si>
  <si>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</si>
  <si>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</si>
  <si>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</si>
  <si>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</si>
  <si>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</si>
  <si>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</si>
  <si>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</si>
  <si>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</si>
  <si>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</si>
  <si>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</si>
  <si>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</si>
  <si>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</si>
  <si>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</si>
  <si>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</si>
  <si>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</si>
  <si>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</si>
  <si>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</si>
  <si>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</si>
  <si>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</si>
  <si>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</si>
  <si>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</si>
  <si>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</si>
  <si>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</si>
  <si>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</si>
  <si>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</si>
  <si>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</si>
  <si>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</si>
  <si>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</si>
  <si>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</si>
  <si>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</si>
  <si>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</si>
  <si>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</si>
  <si>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</si>
  <si>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</si>
  <si>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</si>
  <si>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</si>
  <si>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</si>
  <si>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</si>
  <si>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</si>
  <si>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</si>
  <si>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</si>
  <si>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</si>
  <si>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</si>
  <si>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</si>
  <si>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</si>
  <si>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</si>
  <si>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</si>
  <si>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</si>
  <si>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</si>
  <si>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</si>
  <si>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</si>
  <si>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</si>
  <si>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</si>
  <si>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</si>
  <si>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</si>
  <si>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</si>
  <si>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</si>
  <si>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</si>
  <si>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</si>
  <si>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</si>
  <si>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</si>
  <si>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</si>
  <si>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</si>
  <si>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</si>
  <si>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</si>
  <si>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</si>
  <si>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</si>
  <si>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</si>
  <si>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</si>
  <si>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</si>
  <si>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</si>
  <si>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</si>
  <si>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</si>
  <si>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</si>
  <si>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</si>
  <si>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</si>
  <si>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</si>
  <si>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</si>
  <si>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</si>
  <si>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</si>
  <si>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</si>
  <si>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</si>
  <si>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</si>
  <si>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</si>
  <si>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</si>
  <si>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</si>
  <si>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</si>
  <si>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</si>
  <si>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</si>
  <si>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</si>
  <si>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</si>
  <si>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</si>
  <si>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</si>
  <si>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</si>
  <si>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</si>
  <si>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</si>
  <si>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</si>
  <si>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</si>
  <si>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</si>
  <si>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</si>
  <si>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</si>
  <si>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</si>
  <si>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</si>
  <si>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</si>
  <si>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</si>
  <si>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</si>
  <si>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</si>
  <si>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</si>
  <si>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</si>
  <si>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</si>
  <si>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</si>
  <si>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</si>
  <si>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</si>
  <si>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</si>
  <si>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</si>
  <si>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</si>
  <si>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</si>
  <si>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</si>
  <si>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</si>
  <si>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</si>
  <si>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</si>
  <si>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</si>
  <si>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</si>
  <si>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</si>
  <si>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</si>
  <si>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</si>
  <si>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</si>
  <si>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</si>
  <si>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</si>
  <si>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</si>
  <si>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</si>
  <si>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</si>
  <si>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</si>
  <si>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</si>
  <si>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</si>
  <si>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</si>
  <si>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</si>
  <si>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</si>
  <si>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</si>
  <si>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</si>
  <si>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</si>
  <si>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</si>
  <si>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</si>
  <si>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</si>
  <si>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</si>
  <si>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</si>
  <si>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</si>
  <si>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</si>
  <si>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</si>
  <si>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</si>
  <si>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</si>
  <si>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</si>
  <si>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</si>
  <si>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</si>
  <si>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</si>
  <si>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</si>
  <si>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</si>
  <si>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</si>
  <si>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</si>
  <si>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</si>
  <si>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</si>
  <si>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</si>
  <si>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</si>
  <si>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</si>
  <si>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</si>
  <si>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</si>
  <si>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</si>
  <si>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</si>
  <si>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</si>
  <si>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</si>
  <si>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</si>
  <si>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</si>
  <si>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</si>
  <si>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</si>
  <si>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</si>
  <si>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</si>
  <si>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</si>
  <si>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</si>
  <si>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</si>
  <si>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</si>
  <si>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</si>
  <si>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</si>
  <si>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</si>
  <si>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</si>
  <si>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</si>
  <si>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</si>
  <si>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</si>
  <si>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</si>
  <si>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</si>
  <si>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</si>
  <si>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</si>
  <si>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</si>
  <si>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</si>
  <si>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</si>
  <si>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</si>
  <si>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</si>
  <si>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</si>
  <si>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</si>
  <si>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</si>
  <si>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</si>
  <si>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</si>
  <si>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</si>
  <si>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</si>
  <si>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</si>
  <si>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</si>
  <si>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</si>
  <si>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</si>
  <si>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</si>
  <si>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</si>
  <si>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</si>
  <si>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</si>
  <si>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</si>
  <si>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</si>
  <si>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</si>
  <si>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</si>
  <si>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</si>
  <si>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</si>
  <si>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</si>
  <si>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</si>
  <si>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</si>
  <si>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</si>
  <si>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</si>
  <si>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</si>
  <si>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</si>
  <si>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</si>
  <si>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</si>
  <si>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</si>
  <si>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</si>
  <si>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</si>
  <si>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</si>
  <si>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</si>
  <si>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</si>
  <si>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</si>
  <si>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</si>
  <si>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</si>
  <si>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</si>
  <si>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</si>
  <si>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</si>
  <si>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</si>
  <si>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</si>
  <si>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</si>
  <si>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</si>
  <si>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</si>
  <si>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</si>
  <si>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</si>
  <si>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</si>
  <si>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</si>
  <si>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</si>
  <si>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</si>
  <si>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</si>
  <si>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</si>
  <si>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</si>
  <si>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</si>
  <si>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</si>
  <si>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</si>
  <si>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</si>
  <si>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</si>
  <si>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</si>
  <si>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</si>
  <si>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</si>
  <si>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</si>
  <si>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</si>
  <si>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</si>
  <si>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</si>
  <si>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</si>
  <si>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</si>
  <si>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</si>
  <si>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</si>
  <si>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</si>
  <si>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</si>
  <si>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</si>
  <si>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</si>
  <si>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</si>
  <si>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</si>
  <si>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</si>
  <si>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</si>
  <si>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</si>
  <si>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</si>
  <si>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</si>
  <si>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</si>
  <si>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</si>
  <si>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</si>
  <si>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</si>
  <si>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</si>
  <si>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</si>
  <si>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</si>
  <si>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</si>
  <si>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</si>
  <si>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</si>
  <si>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</si>
  <si>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</si>
  <si>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</si>
  <si>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</si>
  <si>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</si>
  <si>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</si>
  <si>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</si>
  <si>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</si>
  <si>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</si>
  <si>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</si>
  <si>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</si>
  <si>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</si>
  <si>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</si>
  <si>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</si>
  <si>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</si>
  <si>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</si>
  <si>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</si>
  <si>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</si>
  <si>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</si>
  <si>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</si>
  <si>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</si>
  <si>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</si>
  <si>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</si>
  <si>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</si>
  <si>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</si>
  <si>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</si>
  <si>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</si>
  <si>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</si>
  <si>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</si>
  <si>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</si>
  <si>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</si>
  <si>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</si>
  <si>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</si>
  <si>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</si>
  <si>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</si>
  <si>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</si>
  <si>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</si>
  <si>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</si>
  <si>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</si>
  <si>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</si>
  <si>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</si>
  <si>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</si>
  <si>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</si>
  <si>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</si>
  <si>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</si>
  <si>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</si>
  <si>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</si>
  <si>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</si>
  <si>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</si>
  <si>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</si>
  <si>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</si>
  <si>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</si>
  <si>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</si>
  <si>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</si>
  <si>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</si>
  <si>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</si>
  <si>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</si>
  <si>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</si>
  <si>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</si>
  <si>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</si>
  <si>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</si>
  <si>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</si>
  <si>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</si>
  <si>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</si>
  <si>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</si>
  <si>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</si>
  <si>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</si>
  <si>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</si>
  <si>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</si>
  <si>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</si>
  <si>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</si>
  <si>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</si>
  <si>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</si>
  <si>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</si>
  <si>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</si>
  <si>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</si>
  <si>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</si>
  <si>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</si>
  <si>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</si>
  <si>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</si>
  <si>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</si>
  <si>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</si>
  <si>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</si>
  <si>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</si>
  <si>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</si>
  <si>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</si>
  <si>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</si>
  <si>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</si>
  <si>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</si>
  <si>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</si>
  <si>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</si>
  <si>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</si>
  <si>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</si>
  <si>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</si>
  <si>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</si>
  <si>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</si>
  <si>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</si>
  <si>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</si>
  <si>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</si>
  <si>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</si>
  <si>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</si>
  <si>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</si>
  <si>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</si>
  <si>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</si>
  <si>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</si>
  <si>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</si>
  <si>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</si>
  <si>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</si>
  <si>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</si>
  <si>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</si>
  <si>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</si>
  <si>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</si>
  <si>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</si>
  <si>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</si>
  <si>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</si>
  <si>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</si>
  <si>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</si>
  <si>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</si>
  <si>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</si>
  <si>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</si>
  <si>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</si>
  <si>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</si>
  <si>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</si>
  <si>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</si>
  <si>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</si>
  <si>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</si>
  <si>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</si>
  <si>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</si>
  <si>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</si>
  <si>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</si>
  <si>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</si>
  <si>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</si>
  <si>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</si>
  <si>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</si>
  <si>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</si>
  <si>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</si>
  <si>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</si>
  <si>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</si>
  <si>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</si>
  <si>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</si>
  <si>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</si>
  <si>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</si>
  <si>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</si>
  <si>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</si>
  <si>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</si>
  <si>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</si>
  <si>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</si>
  <si>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</si>
  <si>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</si>
  <si>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</si>
  <si>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</si>
  <si>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</si>
  <si>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</si>
  <si>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</si>
  <si>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</si>
  <si>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</si>
  <si>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</si>
  <si>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</si>
  <si>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</si>
  <si>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</si>
  <si>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</si>
  <si>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</si>
  <si>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</si>
  <si>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</si>
  <si>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</si>
  <si>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</si>
  <si>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</si>
  <si>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</si>
  <si>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</si>
  <si>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</si>
  <si>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</si>
  <si>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</si>
  <si>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</si>
  <si>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</si>
  <si>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</si>
  <si>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</si>
  <si>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</si>
  <si>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</si>
  <si>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</si>
  <si>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</si>
  <si>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</si>
  <si>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</si>
  <si>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</si>
  <si>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</si>
  <si>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</si>
  <si>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</si>
  <si>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</si>
  <si>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</si>
  <si>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</si>
  <si>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</si>
  <si>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</si>
  <si>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</si>
  <si>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</si>
  <si>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</si>
  <si>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</si>
  <si>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</si>
  <si>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</si>
  <si>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</si>
  <si>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</si>
  <si>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</si>
  <si>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</si>
  <si>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</si>
  <si>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</si>
  <si>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</si>
  <si>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</si>
  <si>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</si>
  <si>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</si>
  <si>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</si>
  <si>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</si>
  <si>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</si>
  <si>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</si>
  <si>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</si>
  <si>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</si>
  <si>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</si>
  <si>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</si>
  <si>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</si>
  <si>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</si>
  <si>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</si>
  <si>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</si>
  <si>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</si>
  <si>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</si>
  <si>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</si>
  <si>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</si>
  <si>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</si>
  <si>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</si>
  <si>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</si>
  <si>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</si>
  <si>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</si>
  <si>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</si>
  <si>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</si>
  <si>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</si>
  <si>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</si>
  <si>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</si>
  <si>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</si>
  <si>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</si>
  <si>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</si>
  <si>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</si>
  <si>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</si>
  <si>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</si>
  <si>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</si>
  <si>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</si>
  <si>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</si>
  <si>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</si>
  <si>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</si>
  <si>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</si>
  <si>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</si>
  <si>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</si>
  <si>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</si>
  <si>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</si>
  <si>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</si>
  <si>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</si>
  <si>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</si>
  <si>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</si>
  <si>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</si>
  <si>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</si>
  <si>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</si>
  <si>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</si>
  <si>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</si>
  <si>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</si>
  <si>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</si>
  <si>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</si>
  <si>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</si>
  <si>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</si>
  <si>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</si>
  <si>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</si>
  <si>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</si>
  <si>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</si>
  <si>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</si>
  <si>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</si>
  <si>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</si>
  <si>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</si>
  <si>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</si>
  <si>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</si>
  <si>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</si>
  <si>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</si>
  <si>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</si>
  <si>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</si>
  <si>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</si>
  <si>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</si>
  <si>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</si>
  <si>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</si>
  <si>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</si>
  <si>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</si>
  <si>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</si>
  <si>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</si>
  <si>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</si>
  <si>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</si>
  <si>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</si>
  <si>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</si>
  <si>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</si>
  <si>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</si>
  <si>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</si>
  <si>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</si>
  <si>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</si>
  <si>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</si>
  <si>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</si>
  <si>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</si>
  <si>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</si>
  <si>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</si>
  <si>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</si>
  <si>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</si>
  <si>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</si>
  <si>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</si>
  <si>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</si>
  <si>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</si>
  <si>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</si>
  <si>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</si>
  <si>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</si>
  <si>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</si>
  <si>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</si>
  <si>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</si>
  <si>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</si>
  <si>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</si>
  <si>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</si>
  <si>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</si>
  <si>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</si>
  <si>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</si>
  <si>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</si>
  <si>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</si>
  <si>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</si>
  <si>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</si>
  <si>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</si>
  <si>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</si>
  <si>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</si>
  <si>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</si>
  <si>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</si>
  <si>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</si>
  <si>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</si>
  <si>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</si>
  <si>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</si>
  <si>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</si>
  <si>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</si>
  <si>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</si>
  <si>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</si>
  <si>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</si>
  <si>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</si>
  <si>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</si>
  <si>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</si>
  <si>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</si>
  <si>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</si>
  <si>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</si>
  <si>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</si>
  <si>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</si>
  <si>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</si>
  <si>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</si>
  <si>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</si>
  <si>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</si>
  <si>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</si>
  <si>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</si>
  <si>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</si>
  <si>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</si>
  <si>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</si>
  <si>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</si>
  <si>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</si>
  <si>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</si>
  <si>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</si>
  <si>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</si>
  <si>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</si>
  <si>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</si>
  <si>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</si>
  <si>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</si>
  <si>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</si>
  <si>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</si>
  <si>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</si>
  <si>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</si>
  <si>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</si>
  <si>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</si>
  <si>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</si>
  <si>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</si>
  <si>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</si>
  <si>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</si>
  <si>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</si>
  <si>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</si>
  <si>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</si>
  <si>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</si>
  <si>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</si>
  <si>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</si>
  <si>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</si>
  <si>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</si>
  <si>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</si>
  <si>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</si>
  <si>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</si>
  <si>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</si>
  <si>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</si>
  <si>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</si>
  <si>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</si>
  <si>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</si>
  <si>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</si>
  <si>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</si>
  <si>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</si>
  <si>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</si>
  <si>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</si>
  <si>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</si>
  <si>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</si>
  <si>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</si>
  <si>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</si>
  <si>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</si>
  <si>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</si>
  <si>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</si>
  <si>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</si>
  <si>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</si>
  <si>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</si>
  <si>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</si>
  <si>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</si>
  <si>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</si>
  <si>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</si>
  <si>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</si>
  <si>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</si>
  <si>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</si>
  <si>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</si>
  <si>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</si>
  <si>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</si>
  <si>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</si>
  <si>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</si>
  <si>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</si>
  <si>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</si>
  <si>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</si>
  <si>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</si>
  <si>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</si>
  <si>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</si>
  <si>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</si>
  <si>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</si>
  <si>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</si>
  <si>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</si>
  <si>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</si>
  <si>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</si>
  <si>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</si>
  <si>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</si>
  <si>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</si>
  <si>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</si>
  <si>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</si>
  <si>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</si>
  <si>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</si>
  <si>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</si>
  <si>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</si>
  <si>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</si>
  <si>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</si>
  <si>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</si>
  <si>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</si>
  <si>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</si>
  <si>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</si>
  <si>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</si>
  <si>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</si>
  <si>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</si>
  <si>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</si>
  <si>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</si>
  <si>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</si>
  <si>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</si>
  <si>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</si>
  <si>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</si>
  <si>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</si>
  <si>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</si>
  <si>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</si>
  <si>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</si>
  <si>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</si>
  <si>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</si>
  <si>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</si>
  <si>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</si>
  <si>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</si>
  <si>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</si>
  <si>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</si>
  <si>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</si>
  <si>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</si>
  <si>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</si>
  <si>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</si>
  <si>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</si>
  <si>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</si>
  <si>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</si>
  <si>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</si>
  <si>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</si>
  <si>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</si>
  <si>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</si>
  <si>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</si>
  <si>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</si>
  <si>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</si>
  <si>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</si>
  <si>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</si>
  <si>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</si>
  <si>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</si>
  <si>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</si>
  <si>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</si>
  <si>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</si>
  <si>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</si>
  <si>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</si>
  <si>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</si>
  <si>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</si>
  <si>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</si>
  <si>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</si>
  <si>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</si>
  <si>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</si>
  <si>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</si>
  <si>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</si>
  <si>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</si>
  <si>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</si>
  <si>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</si>
  <si>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</si>
  <si>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</si>
  <si>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</si>
  <si>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</si>
  <si>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</si>
  <si>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</si>
  <si>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</si>
  <si>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</si>
  <si>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</si>
  <si>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</si>
  <si>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</si>
  <si>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</si>
  <si>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</si>
  <si>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</si>
  <si>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</si>
  <si>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</si>
  <si>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</si>
  <si>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</si>
  <si>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</si>
  <si>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</si>
  <si>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</si>
  <si>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</si>
  <si>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</si>
  <si>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</si>
  <si>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</si>
  <si>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</si>
  <si>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</si>
  <si>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</si>
  <si>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</si>
  <si>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</si>
  <si>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</si>
  <si>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</si>
  <si>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</si>
  <si>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</si>
  <si>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</si>
  <si>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</si>
  <si>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</si>
  <si>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</si>
  <si>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</si>
  <si>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</si>
  <si>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</si>
  <si>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</si>
  <si>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</si>
  <si>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</si>
  <si>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</si>
  <si>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</si>
  <si>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</si>
  <si>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</si>
  <si>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</si>
  <si>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</si>
  <si>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</si>
  <si>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</si>
  <si>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</si>
  <si>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</si>
  <si>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</si>
  <si>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</si>
  <si>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</si>
  <si>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</si>
  <si>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</si>
  <si>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</si>
  <si>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</si>
  <si>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</si>
  <si>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</si>
  <si>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</si>
  <si>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</si>
  <si>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</si>
  <si>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</si>
  <si>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</si>
  <si>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</si>
  <si>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</si>
  <si>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</si>
  <si>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</si>
  <si>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</si>
  <si>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</si>
  <si>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</si>
  <si>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</si>
  <si>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</si>
  <si>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</si>
  <si>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</si>
  <si>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</si>
  <si>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</si>
  <si>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</si>
  <si>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</si>
  <si>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</si>
  <si>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</si>
  <si>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</si>
  <si>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</si>
  <si>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</si>
  <si>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</si>
  <si>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</si>
  <si>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</si>
  <si>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</si>
  <si>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</si>
  <si>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</si>
  <si>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</si>
  <si>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</si>
  <si>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</si>
  <si>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</si>
  <si>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</si>
  <si>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</si>
  <si>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</si>
  <si>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</si>
  <si>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</si>
  <si>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</si>
  <si>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</si>
  <si>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</si>
  <si>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</si>
  <si>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</si>
  <si>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</si>
  <si>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</si>
  <si>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</si>
  <si>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</si>
  <si>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</si>
  <si>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</si>
  <si>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</si>
  <si>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</si>
  <si>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</si>
  <si>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</si>
  <si>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</si>
  <si>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</si>
  <si>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</si>
  <si>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</si>
  <si>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</si>
  <si>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</si>
  <si>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</si>
  <si>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</si>
  <si>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</si>
  <si>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</si>
  <si>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</si>
  <si>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</si>
  <si>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</si>
  <si>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</si>
  <si>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</si>
  <si>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</si>
  <si>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</si>
  <si>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</si>
  <si>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</si>
  <si>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</si>
  <si>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</si>
  <si>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</si>
  <si>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</si>
  <si>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</si>
  <si>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</si>
  <si>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</si>
  <si>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</si>
  <si>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</si>
  <si>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</si>
  <si>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</si>
  <si>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</si>
  <si>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</si>
  <si>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</si>
  <si>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</si>
  <si>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</si>
  <si>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</si>
  <si>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</si>
  <si>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</si>
  <si>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</si>
  <si>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</si>
  <si>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</si>
  <si>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</si>
  <si>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</si>
  <si>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</si>
  <si>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</si>
  <si>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</si>
  <si>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</si>
  <si>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</si>
  <si>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</si>
  <si>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</si>
  <si>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</si>
  <si>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</si>
  <si>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</si>
  <si>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</si>
  <si>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</si>
  <si>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</si>
  <si>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</si>
  <si>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</si>
  <si>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</si>
  <si>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</si>
  <si>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</si>
  <si>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</si>
  <si>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</si>
  <si>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</si>
  <si>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</si>
  <si>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</si>
  <si>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</si>
  <si>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</si>
  <si>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</si>
  <si>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</si>
  <si>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</si>
  <si>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</si>
  <si>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</si>
  <si>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</si>
  <si>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</si>
  <si>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</si>
  <si>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</si>
  <si>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</si>
  <si>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</si>
  <si>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</si>
  <si>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</si>
  <si>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</si>
  <si>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</si>
  <si>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</si>
  <si>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</si>
  <si>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</si>
  <si>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</si>
  <si>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</si>
  <si>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</si>
  <si>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</si>
  <si>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</si>
  <si>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</si>
  <si>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</si>
  <si>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</si>
  <si>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</si>
  <si>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</si>
  <si>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</si>
  <si>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</si>
  <si>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</si>
  <si>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</si>
  <si>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</si>
  <si>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</si>
  <si>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</si>
  <si>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</si>
  <si>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</si>
  <si>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</si>
  <si>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</si>
  <si>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</si>
  <si>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</si>
  <si>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</si>
  <si>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</si>
  <si>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</si>
  <si>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</si>
  <si>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</si>
  <si>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</si>
  <si>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</si>
  <si>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</si>
  <si>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</si>
  <si>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</si>
  <si>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</si>
  <si>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</si>
  <si>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</si>
  <si>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</si>
  <si>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</si>
  <si>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</si>
  <si>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</si>
  <si>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</si>
  <si>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</si>
  <si>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</si>
  <si>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</si>
  <si>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</si>
  <si>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</si>
  <si>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</si>
  <si>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</si>
  <si>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</si>
  <si>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</si>
  <si>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</si>
  <si>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</si>
  <si>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</si>
  <si>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</si>
  <si>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</si>
  <si>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</si>
  <si>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</si>
  <si>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</si>
  <si>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</si>
  <si>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</si>
  <si>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</si>
  <si>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</si>
  <si>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</si>
  <si>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</si>
  <si>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</si>
  <si>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</si>
  <si>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</si>
  <si>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</si>
  <si>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</si>
  <si>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</si>
  <si>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</si>
  <si>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</si>
  <si>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</si>
  <si>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</si>
  <si>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</si>
  <si>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</si>
  <si>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</si>
  <si>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</si>
  <si>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</si>
  <si>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</si>
  <si>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</si>
  <si>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</si>
  <si>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</si>
  <si>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</si>
  <si>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</si>
  <si>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</si>
  <si>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</si>
  <si>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</si>
  <si>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</si>
  <si>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</si>
  <si>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</si>
  <si>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</si>
  <si>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</si>
  <si>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</si>
  <si>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</si>
  <si>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</si>
  <si>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</si>
  <si>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</si>
  <si>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</si>
  <si>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</si>
  <si>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</si>
  <si>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</si>
  <si>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</si>
  <si>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</si>
  <si>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</si>
  <si>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</si>
  <si>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</si>
  <si>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</si>
  <si>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</si>
  <si>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</si>
  <si>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</si>
  <si>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</si>
  <si>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</si>
  <si>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</si>
  <si>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</si>
  <si>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</si>
  <si>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</si>
  <si>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</si>
  <si>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</si>
  <si>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</si>
  <si>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</si>
  <si>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</si>
  <si>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</si>
  <si>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</si>
  <si>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</si>
  <si>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</si>
  <si>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</si>
  <si>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</si>
  <si>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</si>
  <si>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</si>
  <si>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</si>
  <si>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</si>
  <si>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</si>
  <si>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</si>
  <si>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</si>
  <si>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</si>
  <si>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</si>
  <si>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</si>
  <si>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</si>
  <si>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</si>
  <si>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</si>
  <si>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</si>
  <si>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</si>
  <si>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</si>
  <si>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</si>
  <si>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</si>
  <si>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</si>
  <si>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</si>
  <si>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</si>
  <si>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</si>
  <si>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</si>
  <si>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</si>
  <si>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</si>
  <si>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</si>
  <si>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</si>
  <si>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</si>
  <si>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</si>
  <si>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</si>
  <si>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</si>
  <si>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</si>
  <si>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</si>
  <si>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</si>
  <si>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</si>
  <si>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</si>
  <si>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</si>
  <si>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</si>
  <si>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</si>
  <si>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</si>
  <si>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</si>
  <si>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</si>
  <si>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</si>
  <si>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</si>
  <si>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</si>
  <si>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</si>
  <si>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</si>
  <si>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</si>
  <si>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</si>
  <si>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</si>
  <si>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</si>
  <si>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</si>
  <si>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</si>
  <si>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</si>
  <si>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</si>
  <si>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</si>
  <si>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</si>
  <si>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</si>
  <si>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</si>
  <si>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</si>
  <si>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</si>
  <si>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</si>
  <si>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</si>
  <si>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</si>
  <si>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</si>
  <si>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</si>
  <si>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</si>
  <si>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</si>
  <si>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</si>
  <si>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</si>
  <si>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</si>
  <si>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</si>
  <si>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</si>
  <si>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</si>
  <si>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</si>
  <si>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</si>
  <si>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</si>
  <si>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</si>
  <si>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</si>
  <si>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</si>
  <si>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</si>
  <si>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</si>
  <si>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</si>
  <si>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</si>
  <si>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</si>
  <si>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</si>
  <si>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</si>
  <si>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</si>
  <si>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</si>
  <si>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</si>
  <si>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</si>
  <si>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</si>
  <si>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</si>
  <si>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</si>
  <si>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</si>
  <si>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</si>
  <si>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</si>
  <si>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</si>
  <si>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</si>
  <si>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</si>
  <si>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</si>
  <si>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</si>
  <si>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</si>
  <si>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</si>
  <si>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</si>
  <si>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</si>
  <si>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</si>
  <si>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</si>
  <si>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</si>
  <si>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</si>
  <si>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</si>
  <si>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</si>
  <si>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</si>
  <si>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</si>
  <si>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</si>
  <si>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</si>
  <si>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</si>
  <si>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</si>
  <si>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</si>
  <si>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</si>
  <si>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</si>
  <si>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</si>
  <si>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</si>
  <si>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</si>
  <si>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</si>
  <si>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</si>
  <si>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</si>
  <si>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</si>
  <si>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</si>
  <si>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</si>
  <si>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</si>
  <si>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</si>
  <si>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</si>
  <si>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</si>
  <si>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</si>
  <si>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</si>
  <si>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</si>
  <si>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</si>
  <si>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</si>
  <si>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</si>
  <si>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</si>
  <si>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</si>
  <si>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</si>
  <si>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</si>
  <si>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</si>
  <si>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</si>
  <si>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</si>
  <si>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</si>
  <si>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</si>
  <si>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</si>
  <si>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</si>
  <si>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</si>
  <si>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</si>
  <si>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</si>
  <si>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</si>
  <si>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</si>
  <si>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</si>
  <si>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</si>
  <si>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</si>
  <si>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</si>
  <si>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</si>
  <si>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</si>
  <si>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</si>
  <si>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</si>
  <si>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</si>
  <si>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</si>
  <si>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</si>
  <si>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</si>
  <si>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</si>
  <si>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</si>
  <si>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</si>
  <si>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</si>
  <si>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</si>
  <si>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</si>
  <si>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</si>
  <si>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</si>
  <si>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</si>
  <si>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</si>
  <si>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</si>
  <si>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</si>
  <si>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</si>
  <si>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</si>
  <si>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</si>
  <si>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</si>
  <si>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</si>
  <si>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</si>
  <si>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</si>
  <si>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</si>
  <si>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</si>
  <si>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</si>
  <si>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</si>
  <si>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</si>
  <si>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</si>
  <si>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</si>
  <si>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</si>
  <si>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</si>
  <si>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</si>
  <si>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</si>
  <si>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</si>
  <si>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</si>
  <si>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</si>
  <si>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</si>
  <si>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</si>
  <si>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</si>
  <si>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</si>
  <si>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</si>
  <si>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</si>
  <si>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</si>
  <si>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</si>
  <si>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</si>
  <si>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</si>
  <si>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</si>
  <si>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</si>
  <si>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</si>
  <si>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</si>
  <si>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</si>
  <si>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</si>
  <si>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</si>
  <si>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</si>
  <si>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</si>
  <si>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</si>
  <si>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</si>
  <si>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</si>
  <si>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</si>
  <si>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</si>
  <si>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</si>
  <si>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</si>
  <si>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</si>
  <si>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</si>
  <si>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</si>
  <si>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</si>
  <si>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</si>
  <si>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</si>
  <si>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</si>
  <si>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</si>
  <si>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</si>
  <si>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</si>
  <si>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</si>
  <si>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</si>
  <si>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</si>
  <si>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</si>
  <si>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</si>
  <si>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</si>
  <si>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</si>
  <si>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</si>
  <si>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</si>
  <si>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</si>
  <si>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</si>
  <si>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</si>
  <si>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</si>
  <si>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</si>
  <si>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</si>
  <si>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</si>
  <si>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</si>
  <si>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</si>
  <si>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</si>
  <si>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</si>
  <si>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</si>
  <si>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</si>
  <si>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</si>
  <si>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</si>
  <si>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</si>
  <si>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</si>
  <si>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</si>
  <si>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</si>
  <si>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</si>
  <si>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</si>
  <si>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</si>
  <si>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</si>
  <si>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</si>
  <si>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</si>
  <si>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</si>
  <si>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</si>
  <si>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</si>
  <si>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</si>
  <si>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</si>
  <si>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</si>
  <si>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</si>
  <si>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</si>
  <si>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</si>
  <si>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</si>
  <si>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</si>
  <si>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</si>
  <si>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</si>
  <si>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</si>
  <si>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</si>
  <si>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</si>
  <si>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</si>
  <si>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</si>
  <si>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</si>
  <si>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</si>
  <si>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</si>
  <si>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</si>
  <si>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</si>
  <si>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</si>
  <si>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</si>
  <si>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</si>
  <si>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</si>
  <si>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</si>
  <si>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</si>
  <si>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</si>
  <si>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</si>
  <si>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</si>
  <si>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</si>
  <si>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</si>
  <si>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</si>
  <si>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</si>
  <si>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</si>
  <si>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</si>
  <si>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</si>
  <si>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</si>
  <si>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</si>
  <si>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</si>
  <si>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</si>
  <si>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</si>
  <si>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</si>
  <si>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</si>
  <si>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</si>
  <si>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</si>
  <si>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</si>
  <si>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</si>
  <si>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</si>
  <si>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</si>
  <si>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</si>
  <si>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</si>
  <si>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</si>
  <si>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</si>
  <si>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</si>
  <si>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</si>
  <si>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</si>
  <si>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</si>
  <si>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</si>
  <si>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</si>
  <si>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</si>
  <si>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</si>
  <si>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</si>
  <si>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</si>
  <si>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</si>
  <si>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</si>
  <si>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</si>
  <si>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</si>
  <si>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</si>
  <si>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</si>
  <si>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</si>
  <si>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</si>
  <si>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</si>
  <si>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</si>
  <si>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</si>
  <si>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</si>
  <si>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</si>
  <si>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</si>
  <si>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</si>
  <si>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</si>
  <si>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</si>
  <si>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</si>
  <si>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</si>
  <si>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</si>
  <si>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</si>
  <si>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</si>
  <si>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</si>
  <si>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</si>
  <si>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</si>
  <si>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</si>
  <si>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</si>
  <si>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</si>
  <si>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</si>
  <si>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</si>
  <si>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</si>
  <si>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</si>
  <si>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</si>
  <si>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</si>
  <si>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</si>
  <si>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</si>
  <si>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</si>
  <si>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</si>
  <si>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</si>
  <si>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</si>
  <si>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</si>
  <si>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</si>
  <si>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</si>
  <si>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</si>
  <si>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</si>
  <si>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</si>
  <si>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</si>
  <si>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</si>
  <si>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</si>
  <si>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</si>
  <si>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</si>
  <si>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</si>
  <si>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</si>
  <si>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</si>
  <si>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</si>
  <si>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</si>
  <si>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</si>
  <si>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</si>
  <si>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</si>
  <si>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</si>
  <si>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</si>
  <si>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</si>
  <si>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</si>
  <si>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</si>
  <si>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</si>
  <si>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</si>
  <si>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</si>
  <si>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</si>
  <si>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</si>
  <si>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</si>
  <si>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</si>
  <si>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</si>
  <si>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</si>
  <si>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</si>
  <si>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</si>
  <si>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</si>
  <si>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</si>
  <si>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</si>
  <si>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</si>
  <si>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</si>
  <si>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</si>
  <si>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</si>
  <si>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</si>
  <si>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</si>
  <si>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</si>
  <si>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</si>
  <si>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</si>
  <si>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</si>
  <si>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</si>
  <si>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</si>
  <si>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</si>
  <si>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</si>
  <si>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</si>
  <si>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</si>
  <si>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</si>
  <si>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</si>
  <si>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</si>
  <si>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</si>
  <si>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</si>
  <si>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</si>
  <si>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</si>
  <si>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</si>
  <si>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</si>
  <si>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</si>
  <si>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</si>
  <si>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</si>
  <si>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</si>
  <si>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</si>
  <si>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</si>
  <si>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</si>
  <si>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</si>
  <si>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</si>
  <si>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</si>
  <si>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</si>
  <si>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</si>
  <si>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</si>
  <si>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</si>
  <si>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</si>
  <si>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</si>
  <si>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</si>
  <si>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</si>
  <si>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</si>
  <si>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</si>
  <si>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</si>
  <si>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</si>
  <si>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</si>
  <si>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</si>
  <si>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</si>
  <si>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</si>
  <si>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</si>
  <si>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</si>
  <si>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</si>
  <si>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</si>
  <si>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</si>
  <si>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</si>
  <si>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</si>
  <si>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</si>
  <si>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</si>
  <si>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</si>
  <si>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</si>
  <si>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</si>
  <si>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</si>
  <si>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</si>
  <si>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</si>
  <si>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</si>
  <si>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</si>
  <si>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</si>
  <si>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</si>
  <si>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</si>
  <si>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</si>
  <si>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</si>
  <si>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</si>
  <si>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</si>
  <si>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</si>
  <si>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</si>
  <si>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</si>
  <si>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</si>
  <si>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</si>
  <si>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</si>
  <si>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</si>
  <si>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</si>
  <si>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</si>
  <si>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</si>
  <si>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</si>
  <si>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</si>
  <si>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</si>
  <si>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</si>
  <si>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</si>
  <si>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</si>
  <si>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</si>
  <si>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</si>
  <si>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</si>
  <si>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</si>
  <si>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</si>
  <si>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</si>
  <si>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</si>
  <si>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</si>
  <si>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</si>
  <si>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</si>
  <si>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</si>
  <si>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</si>
  <si>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</si>
  <si>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</si>
  <si>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</si>
  <si>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</si>
  <si>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</si>
  <si>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</si>
  <si>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</si>
  <si>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</si>
  <si>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</si>
  <si>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</si>
  <si>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</si>
  <si>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</si>
  <si>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</si>
  <si>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</si>
  <si>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</si>
  <si>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</si>
  <si>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</si>
  <si>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</si>
  <si>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</si>
  <si>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</si>
  <si>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</si>
  <si>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</si>
  <si>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</si>
  <si>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</si>
  <si>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</si>
  <si>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</si>
  <si>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</si>
  <si>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</si>
  <si>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</si>
  <si>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</si>
  <si>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</si>
  <si>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</si>
  <si>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</si>
  <si>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</si>
  <si>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</si>
  <si>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</si>
  <si>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</si>
  <si>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</si>
  <si>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</si>
  <si>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</si>
  <si>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</si>
  <si>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</si>
  <si>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</si>
  <si>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</si>
  <si>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</si>
  <si>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</si>
  <si>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</si>
  <si>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</si>
  <si>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</si>
  <si>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</si>
  <si>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</si>
  <si>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</si>
  <si>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</si>
  <si>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</si>
  <si>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</si>
  <si>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</si>
  <si>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</si>
  <si>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</si>
  <si>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</si>
  <si>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</si>
  <si>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</si>
  <si>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</si>
  <si>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</si>
  <si>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</si>
  <si>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</si>
  <si>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</si>
  <si>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</si>
  <si>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</si>
  <si>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</si>
  <si>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</si>
  <si>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</si>
  <si>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</si>
  <si>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</si>
  <si>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</si>
  <si>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</si>
  <si>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</si>
  <si>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</si>
  <si>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</si>
  <si>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</si>
  <si>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</si>
  <si>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</si>
  <si>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</si>
  <si>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</si>
  <si>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</si>
  <si>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</si>
  <si>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</si>
  <si>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</si>
  <si>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</si>
  <si>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</si>
  <si>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</si>
  <si>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</si>
  <si>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</si>
  <si>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</si>
  <si>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</si>
  <si>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</si>
  <si>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</si>
  <si>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</si>
  <si>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</si>
  <si>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</si>
  <si>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</si>
  <si>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</si>
  <si>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</si>
  <si>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</si>
  <si>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</si>
  <si>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</si>
  <si>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</si>
  <si>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</si>
  <si>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</si>
  <si>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</si>
  <si>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</si>
  <si>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</si>
  <si>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</si>
  <si>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</si>
  <si>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</si>
  <si>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</si>
  <si>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</si>
  <si>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</si>
  <si>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</si>
  <si>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</si>
  <si>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</si>
  <si>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</si>
  <si>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</si>
  <si>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</si>
  <si>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</si>
  <si>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</si>
  <si>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</si>
  <si>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</si>
  <si>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</si>
  <si>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</si>
  <si>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</si>
  <si>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</si>
  <si>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</si>
  <si>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</si>
  <si>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</si>
  <si>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</si>
  <si>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</si>
  <si>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</si>
  <si>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</si>
  <si>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</si>
  <si>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</si>
  <si>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</si>
  <si>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</si>
  <si>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</si>
  <si>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</si>
  <si>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</si>
  <si>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</si>
  <si>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</si>
  <si>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</si>
  <si>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</si>
  <si>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</si>
  <si>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</si>
  <si>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</si>
  <si>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</si>
  <si>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</si>
  <si>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</si>
  <si>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</si>
  <si>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</si>
  <si>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</si>
  <si>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</si>
  <si>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</si>
  <si>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</si>
  <si>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</si>
  <si>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</si>
  <si>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</si>
  <si>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</si>
  <si>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</si>
  <si>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</si>
  <si>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</si>
  <si>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</si>
  <si>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</si>
  <si>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</si>
  <si>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</si>
  <si>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</si>
  <si>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</si>
  <si>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</si>
  <si>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</si>
  <si>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</si>
  <si>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</si>
  <si>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</si>
  <si>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</si>
  <si>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</si>
  <si>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</si>
  <si>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</si>
  <si>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</si>
  <si>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</si>
  <si>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</si>
  <si>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</si>
  <si>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</si>
  <si>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</si>
  <si>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</si>
  <si>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</si>
  <si>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</si>
  <si>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</si>
  <si>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</si>
  <si>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</si>
  <si>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</si>
  <si>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</si>
  <si>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</si>
  <si>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</si>
  <si>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</si>
  <si>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</si>
  <si>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</si>
  <si>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</si>
  <si>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</si>
  <si>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</si>
  <si>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</si>
  <si>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</si>
  <si>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</si>
  <si>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</si>
  <si>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</si>
  <si>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</si>
  <si>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</si>
  <si>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</si>
  <si>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</si>
  <si>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</si>
  <si>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</si>
  <si>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</si>
  <si>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</si>
  <si>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</si>
  <si>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</si>
  <si>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</si>
  <si>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</si>
  <si>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</si>
  <si>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</si>
  <si>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</si>
  <si>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</si>
  <si>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</si>
  <si>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</si>
  <si>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</si>
  <si>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</si>
  <si>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</si>
  <si>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</si>
  <si>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</si>
  <si>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</si>
  <si>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</si>
  <si>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</si>
  <si>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</si>
  <si>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</si>
  <si>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</si>
  <si>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</si>
  <si>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</si>
  <si>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</si>
  <si>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</si>
  <si>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</si>
  <si>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</si>
  <si>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</si>
  <si>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</si>
  <si>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</si>
  <si>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</si>
  <si>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</si>
  <si>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</si>
  <si>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</si>
  <si>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</si>
  <si>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</si>
  <si>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</si>
  <si>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</si>
  <si>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</si>
  <si>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</si>
  <si>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</si>
  <si>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</si>
  <si>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</si>
  <si>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</si>
  <si>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</si>
  <si>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</si>
  <si>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</si>
  <si>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</si>
  <si>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</si>
  <si>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</si>
  <si>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</si>
  <si>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</si>
  <si>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</si>
  <si>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</si>
  <si>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</si>
  <si>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</si>
  <si>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</si>
  <si>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</si>
  <si>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</si>
  <si>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</si>
  <si>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</si>
  <si>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</si>
  <si>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</si>
  <si>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</si>
  <si>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</si>
  <si>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</si>
  <si>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</si>
  <si>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</si>
  <si>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</si>
  <si>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</si>
  <si>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</si>
  <si>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</si>
  <si>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</si>
  <si>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</si>
  <si>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</si>
  <si>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</si>
  <si>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</si>
  <si>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</si>
  <si>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</si>
  <si>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</si>
  <si>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</si>
  <si>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</si>
  <si>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</si>
  <si>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</si>
  <si>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</si>
  <si>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</si>
  <si>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</si>
  <si>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</si>
  <si>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</si>
  <si>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</si>
  <si>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</si>
  <si>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</si>
  <si>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</si>
  <si>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</si>
  <si>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</si>
  <si>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</si>
  <si>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</si>
  <si>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</si>
  <si>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</si>
  <si>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</si>
  <si>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</si>
  <si>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</si>
  <si>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</si>
  <si>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</si>
  <si>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</si>
  <si>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</si>
  <si>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</si>
  <si>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</si>
  <si>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</si>
  <si>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</si>
  <si>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</si>
  <si>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</si>
  <si>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</si>
  <si>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</si>
  <si>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</si>
  <si>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</si>
  <si>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</si>
  <si>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</si>
  <si>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</si>
  <si>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</si>
  <si>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</si>
  <si>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</si>
  <si>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</si>
  <si>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</si>
  <si>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</si>
  <si>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</si>
  <si>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</si>
  <si>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</si>
  <si>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</si>
  <si>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</si>
  <si>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</si>
  <si>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</si>
  <si>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</si>
  <si>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</si>
  <si>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</si>
  <si>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</si>
  <si>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</si>
  <si>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</si>
  <si>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</si>
  <si>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</si>
  <si>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</si>
  <si>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</si>
  <si>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</si>
  <si>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</si>
  <si>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</si>
  <si>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</si>
  <si>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</si>
  <si>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</si>
  <si>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</si>
  <si>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</si>
  <si>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</si>
  <si>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</si>
  <si>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</si>
  <si>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</si>
  <si>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</si>
  <si>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</si>
  <si>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</si>
  <si>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</si>
  <si>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</si>
  <si>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</si>
  <si>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</si>
  <si>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</si>
  <si>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</si>
  <si>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</si>
  <si>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</si>
  <si>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</si>
  <si>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</si>
  <si>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</si>
  <si>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</si>
  <si>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</si>
  <si>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</si>
  <si>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</si>
  <si>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</si>
  <si>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</si>
  <si>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</si>
  <si>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</si>
  <si>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</si>
  <si>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</si>
  <si>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</si>
  <si>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</si>
  <si>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</si>
  <si>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</si>
  <si>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</si>
  <si>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</si>
  <si>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</si>
  <si>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</si>
  <si>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</si>
  <si>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</si>
  <si>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</si>
  <si>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</si>
  <si>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</si>
  <si>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</si>
  <si>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</si>
  <si>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</si>
  <si>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</si>
  <si>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</si>
  <si>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</si>
  <si>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</si>
  <si>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</si>
  <si>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</si>
  <si>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</si>
  <si>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</si>
  <si>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</si>
  <si>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</si>
  <si>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</si>
  <si>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</si>
  <si>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</si>
  <si>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</si>
  <si>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</si>
  <si>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</si>
  <si>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</si>
  <si>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</si>
  <si>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</si>
  <si>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</si>
  <si>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</si>
  <si>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</si>
  <si>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</si>
  <si>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</si>
  <si>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</si>
  <si>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</si>
  <si>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</si>
  <si>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</si>
  <si>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</si>
  <si>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</si>
  <si>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</si>
  <si>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</si>
  <si>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</si>
  <si>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</si>
  <si>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</si>
  <si>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</si>
  <si>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</si>
  <si>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</si>
  <si>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</si>
  <si>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</si>
  <si>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</si>
  <si>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</si>
  <si>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</si>
  <si>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</si>
  <si>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</si>
  <si>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</si>
  <si>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</si>
  <si>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</si>
  <si>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</si>
  <si>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</si>
  <si>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</si>
  <si>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</si>
  <si>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</si>
  <si>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</si>
  <si>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</si>
  <si>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</si>
  <si>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</si>
  <si>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</si>
  <si>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</si>
  <si>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</si>
  <si>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</si>
  <si>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</si>
  <si>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</si>
  <si>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</si>
  <si>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</si>
  <si>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</si>
  <si>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</si>
  <si>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</si>
  <si>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</si>
  <si>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</si>
  <si>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</si>
  <si>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</si>
  <si>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</si>
  <si>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</si>
  <si>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</si>
  <si>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</si>
  <si>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</si>
  <si>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</si>
  <si>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</si>
  <si>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</si>
  <si>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</si>
  <si>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</si>
  <si>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</si>
  <si>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</si>
  <si>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</si>
  <si>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</si>
  <si>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</si>
  <si>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</si>
  <si>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</si>
  <si>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</si>
  <si>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</si>
  <si>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</si>
  <si>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</si>
  <si>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</si>
  <si>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</si>
  <si>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</si>
  <si>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</si>
  <si>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</si>
  <si>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</si>
  <si>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</si>
  <si>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</si>
  <si>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</si>
  <si>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</si>
  <si>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</si>
  <si>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</si>
  <si>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</si>
  <si>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</si>
  <si>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</si>
  <si>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</si>
  <si>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</si>
  <si>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</si>
  <si>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</si>
  <si>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</si>
  <si>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</si>
  <si>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</si>
  <si>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</si>
  <si>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</si>
  <si>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</si>
  <si>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</si>
  <si>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</si>
  <si>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</si>
  <si>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</si>
  <si>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</si>
  <si>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</si>
  <si>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</si>
  <si>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</si>
  <si>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</si>
  <si>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</si>
  <si>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</si>
  <si>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</si>
  <si>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</si>
  <si>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PCM-20251117-00002072</t>
  </si>
  <si>
    <t>Site sharing with TAWAL, and our team is currently waiting for the TAWAL key to be arranged by ImanCo</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</si>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</sst>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1" totalsRowShown="0" headerRowDxfId="31" dataDxfId="30" headerRowBorderDxfId="28" tableBorderDxfId="29">
  <autoFilter ref="A1:L1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4" totalsRowShown="0" headerRowDxfId="15" dataDxfId="14" headerRowBorderDxfId="12" tableBorderDxfId="13">
  <autoFilter ref="A1:L8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315.94501516204036</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45978.893441087966</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45978.893441087966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45978.893441087966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45978.893441087966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45978.893441087966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45978.893441087966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45978.893441087966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45978.893441087966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45978.893441087966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45978.893441087966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45978.893441087966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45978.893441087966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45978.893441087966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45978.893441087966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45978.893441087966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45978.893441087966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45978.893441087966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45978.893441087966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45978.893441087966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45978.893441087966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45978.893441087966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45978.893441087966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45978.893441087966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45978.893441087966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45978.893441087966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45978.893441087966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45978.893441087966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45978.893441087966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45978.893441087966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45978.893441087966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45978.893441087966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45978.893441087966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45978.893441087966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45978.893441087966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45978.893441087966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45978.893441087966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45978.893441087966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45978.893441087966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45978.893441087966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45978.893441087966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45978.893441087966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45978.893441087966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45978.893441087966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45978.893441087966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45978.893441087966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45978.893441087966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45978.893441087966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45978.893441087966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45978.893441087966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45978.893441087966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45978.893441087966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45978.893441087966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45978.893441087966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45978.893441087966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45978.893441087966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45978.893441087966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45978.893441087966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45978.893441087966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45978.893441087966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45978.893441087966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45978.893441087966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45978.893441087966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45978.893441087966</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45978.893441087966</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45978.893441087966</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45978.893441087966</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45978.893441087966</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45978.893441087966</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B0958996-9A95-4882-9F1A-D9935C7E2DBA}"/>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153.89360312500503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0.15523506944737164</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45978.893441087966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45978.893441087966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45978.893441087966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45978.893441087966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45978.893441087966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45978.893441087966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45978.893441087966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45978.893441087966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45978.893441087966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45978.893441087966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45978.893441087966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45978.893441087966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45978.893441087966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45978.893441087966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45978.893441087966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45978.893441087966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45978.893441087966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45978.893441087966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45978.893441087966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45978.893441087966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45978.893441087966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45978.893441087966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45978.893441087966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45978.893441087966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45978.893441087966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45978.893441087966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45978.893441087966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45978.893441087966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45978.893441087966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45978.893441087966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45978.893441087966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45978.893441087966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45978.893441087966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45978.893441087966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45978.893441087966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45978.893441087966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45978.893441087966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45978.893441087966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45978.893441087966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45978.893441087966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45978.893441087966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45978.893441087966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45978.893441087966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45978.893441087966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45978.893441087966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45978.893441087966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45978.893441087966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45978.893441087966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45978.893441087966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45978.893441087966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45978.893441087966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45978.893441087966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45978.893441087966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45978.893441087966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45978.893441087966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45978.893441087966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45978.893441087966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45978.893441087966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45978.893441087966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45978.893441087966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45978.893441087966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45978.893441087966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45978.893441087966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45978.893441087966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45978.893441087966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45978.893441087966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45978.893441087966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45978.893441087966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45978.893441087966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45978.893441087966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45978.893441087966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45978.893441087966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45978.893441087966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45978.893441087966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45978.893441087966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45978.893441087966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45978.893441087966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45978.893441087966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45978.893441087966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45978.893441087966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45978.893441087966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45978.893441087966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45978.893441087966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45978.893441087966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45978.893441087966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45978.893441087966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45978.893441087966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45978.893441087966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45978.893441087966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45978.893441087966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45978.893441087966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45978.893441087966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45978.893441087966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45978.893441087966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45978.893441087966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45978.893441087966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45978.893441087966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45978.893441087966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45978.893441087966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45978.893441087966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45978.893441087966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45978.893441087966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45978.893441087966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45978.893441087966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45978.893441087966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45978.893441087966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45978.893441087966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45978.893441087966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45978.893441087966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45978.893441087966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45978.893441087966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45978.893441087966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45978.893441087966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45978.893441087966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45978.893441087966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45978.893441087966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45978.893441087966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45978.893441087966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45978.893441087966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45978.893441087966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45978.893441087966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45978.893441087966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45978.893441087966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45978.893441087966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45978.893441087966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45978.893441087966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45978.893441087966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45978.893441087966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45978.893441087966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45978.893441087966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45978.893441087966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45978.893441087966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45978.893441087966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45978.893441087966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45978.893441087966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45978.893441087966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45978.893441087966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45978.893441087966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45978.893441087966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45978.893441087966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45978.893441087966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45978.893441087966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45978.893441087966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45978.893441087966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45978.893441087966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45978.893441087966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45978.893441087966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45978.893441087966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45978.893441087966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45978.893441087966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45978.893441087966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45978.893441087966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45978.893441087966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45978.893441087966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45978.893441087966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45978.893441087966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45978.893441087966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45978.893441087966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45978.893441087966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45978.893441087966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45978.893441087966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45978.893441087966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45978.893441087966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45978.893441087966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45978.893441087966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45978.893441087966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45978.893441087966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45978.893441087966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45978.893441087966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45978.893441087966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45978.893441087966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45978.893441087966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45978.893441087966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45978.893441087966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45978.893441087966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45978.893441087966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45978.893441087966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45978.893441087966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45978.893441087966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45978.893441087966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45978.893441087966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45978.893441087966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45978.893441087966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45978.893441087966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45978.893441087966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45978.893441087966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45978.893441087966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45978.893441087966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45978.893441087966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45978.893441087966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45978.893441087966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45978.893441087966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45978.893441087966</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45978.893441087966</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45978.893441087966</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45978.893441087966</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45978.893441087966</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45978.893441087966</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45978.893441087966</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42.75" customHeight="1">
      <c r="A2" s="19" t="s">
        <v>39107</v>
      </c>
      <c r="B2" s="61" t="str">
        <f>IFERROR(VLOOKUP(D2,DB!A:K,11,0),"")</f>
        <v>R3</v>
      </c>
      <c r="C2" s="18">
        <v>1</v>
      </c>
      <c r="D2" s="18" t="s">
        <v>38874</v>
      </c>
      <c r="E2" s="18" t="s">
        <v>39021</v>
      </c>
      <c r="F2" s="20">
        <v>45978.871851851851</v>
      </c>
      <c r="G2" s="21">
        <f t="shared" ref="G2:G10" ca="1" si="0">IFERROR(NOW()-F2,"-")</f>
        <v>2.1589236115687527E-2</v>
      </c>
      <c r="H2" s="22">
        <v>45978.858657407407</v>
      </c>
      <c r="I2" s="19" t="str">
        <f>IFERROR(VLOOKUP(D2,DB!A:F,6,0),"")</f>
        <v>SCECO</v>
      </c>
      <c r="J2" s="18" t="str">
        <f>IFERROR(VLOOKUP(D2,DB!A:G,7,0),"")</f>
        <v>In progress</v>
      </c>
      <c r="K2" s="45" t="s">
        <v>39108</v>
      </c>
      <c r="L2" s="23" t="str">
        <f>IFERROR(VLOOKUP(D2,DB!A:I,9,0),"")</f>
        <v>Latis</v>
      </c>
    </row>
    <row r="3" spans="1:13" ht="15" customHeight="1">
      <c r="A3" s="19"/>
      <c r="B3" s="61" t="str">
        <f>IFERROR(VLOOKUP(D3,DB!A:K,11,0),"")</f>
        <v/>
      </c>
      <c r="C3" s="18"/>
      <c r="D3" s="18"/>
      <c r="E3" s="18"/>
      <c r="F3" s="20"/>
      <c r="G3" s="21">
        <f t="shared" ca="1" si="0"/>
        <v>45978.893441087966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45978.893441087966</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45978.893441087966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45978.893441087966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45978.893441087966</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45978.893441087966</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45978.893441087966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45978.893441087966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45978.893441087966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45978.893441087966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45978.893441087966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45978.893441087966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45978.893441087966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45978.893441087966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45978.893441087966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45978.893441087966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45978.893441087966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45978.893441087966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45978.893441087966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45978.893441087966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45978.893441087966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45978.893441087966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45978.893441087966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45978.893441087966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45978.893441087966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45978.893441087966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45978.893441087966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45978.893441087966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45978.893441087966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45978.893441087966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45978.893441087966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45978.893441087966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45978.893441087966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45978.893441087966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45978.893441087966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45978.893441087966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45978.893441087966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45978.893441087966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45978.893441087966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45978.893441087966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45978.893441087966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45978.893441087966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45978.893441087966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45978.893441087966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45978.893441087966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45978.893441087966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45978.893441087966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45978.893441087966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45978.893441087966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45978.893441087966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45978.893441087966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45978.893441087966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45978.893441087966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45978.893441087966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45978.893441087966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45978.893441087966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45978.893441087966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45978.893441087966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45978.893441087966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45978.893441087966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45978.893441087966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45978.893441087966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45978.893441087966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45978.893441087966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45978.893441087966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45978.893441087966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45978.893441087966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45978.893441087966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45978.893441087966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45978.893441087966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45978.893441087966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45978.893441087966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45978.893441087966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45978.893441087966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45978.893441087966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45978.893441087966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45978.893441087966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45978.893441087966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45978.893441087966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45978.893441087966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45978.893441087966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45978.893441087966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45978.893441087966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45978.893441087966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45978.893441087966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45978.893441087966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45978.893441087966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45978.893441087966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45978.893441087966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45978.893441087966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45978.893441087966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45978.893441087966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45978.893441087966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45978.893441087966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45978.893441087966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45978.893441087966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45978.893441087966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45978.893441087966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45978.893441087966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45978.893441087966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45978.893441087966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45978.893441087966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45978.893441087966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45978.893441087966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45978.893441087966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45978.893441087966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45978.893441087966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45978.893441087966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45978.893441087966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45978.893441087966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45978.893441087966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45978.893441087966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45978.893441087966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45978.893441087966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45978.893441087966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45978.893441087966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45978.893441087966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45978.893441087966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45978.893441087966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45978.893441087966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45978.893441087966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45978.893441087966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45978.893441087966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45978.893441087966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45978.893441087966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45978.893441087966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45978.893441087966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45978.893441087966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45978.893441087966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45978.893441087966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45978.893441087966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45978.893441087966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45978.893441087966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45978.893441087966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45978.893441087966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45978.893441087966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45978.893441087966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45978.893441087966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45978.893441087966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45978.893441087966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45978.893441087966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45978.893441087966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45978.893441087966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45978.893441087966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45978.893441087966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45978.893441087966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45978.893441087966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45978.893441087966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45978.893441087966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45978.893441087966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45978.893441087966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45978.893441087966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45978.893441087966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45978.893441087966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45978.893441087966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45978.893441087966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45978.893441087966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45978.893441087966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45978.893441087966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45978.893441087966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45978.893441087966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45978.893441087966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45978.893441087966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45978.893441087966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45978.893441087966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45978.893441087966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45978.893441087966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45978.893441087966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45978.893441087966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45978.893441087966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45978.893441087966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45978.893441087966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45978.893441087966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45978.893441087966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45978.893441087966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45978.893441087966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45978.893441087966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45978.893441087966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45978.893441087966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45978.893441087966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45978.893441087966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45978.893441087966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45978.893441087966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45978.893441087966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45978.893441087966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45978.893441087966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45978.893441087966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45978.893441087966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45978.893441087966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45978.893441087966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45978.893441087966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45978.893441087966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45978.893441087966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45978.893441087966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45978.893441087966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45978.893441087966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45978.893441087966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45978.893441087966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45978.893441087966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45978.893441087966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45978.893441087966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45978.893441087966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45978.893441087966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45978.893441087966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45978.893441087966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45978.893441087966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45978.893441087966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45978.893441087966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45978.893441087966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45978.893441087966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45978.893441087966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45978.893441087966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45978.893441087966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45978.893441087966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45978.893441087966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45978.893441087966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45978.893441087966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45978.893441087966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45978.893441087966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45978.893441087966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45978.893441087966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45978.893441087966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45978.893441087966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45978.893441087966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45978.893441087966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45978.893441087966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45978.893441087966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45978.893441087966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45978.893441087966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45978.893441087966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45978.893441087966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45978.893441087966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45978.893441087966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45978.893441087966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45978.893441087966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45978.893441087966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45978.893441087966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45978.893441087966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45978.893441087966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45978.893441087966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45978.893441087966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45978.893441087966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45978.893441087966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45978.893441087966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45978.893441087966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45978.893441087966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45978.893441087966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45978.893441087966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45978.893441087966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45978.893441087966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45978.893441087966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45978.893441087966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45978.893441087966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45978.893441087966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45978.893441087966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45978.893441087966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45978.893441087966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45978.893441087966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45978.893441087966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45978.893441087966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45978.893441087966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45978.893441087966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45978.893441087966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45978.893441087966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45978.893441087966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45978.893441087966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45978.893441087966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45978.893441087966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45978.893441087966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45978.893441087966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45978.893441087966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45978.893441087966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45978.893441087966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45978.893441087966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45978.893441087966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45978.893441087966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45978.893441087966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45978.893441087966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45978.893441087966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45978.893441087966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45978.893441087966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45978.893441087966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45978.893441087966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45978.893441087966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45978.893441087966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45978.893441087966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45978.893441087966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45978.893441087966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45978.893441087966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45978.893441087966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45978.893441087966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45978.893441087966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45978.893441087966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45978.893441087966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45978.893441087966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45978.893441087966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45978.893441087966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45978.893441087966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45978.893441087966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45978.893441087966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45978.893441087966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45978.893441087966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45978.893441087966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45978.893441087966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45978.893441087966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45978.893441087966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45978.893441087966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45978.893441087966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45978.893441087966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45978.893441087966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45978.893441087966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45978.893441087966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45978.893441087966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45978.893441087966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45978.893441087966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45978.893441087966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45978.893441087966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45978.893441087966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45978.893441087966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45978.893441087966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45978.893441087966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45978.893441087966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45978.893441087966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45978.893441087966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45978.893441087966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45978.893441087966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45978.893441087966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45978.893441087966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45978.893441087966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45978.893441087966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45978.893441087966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45978.893441087966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45978.893441087966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45978.893441087966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45978.893441087966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45978.893441087966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45978.893441087966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45978.893441087966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45978.893441087966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45978.893441087966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45978.893441087966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45978.893441087966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45978.893441087966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45978.893441087966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45978.893441087966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45978.893441087966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45978.893441087966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45978.893441087966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45978.893441087966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45978.893441087966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45978.893441087966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45978.893441087966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45978.893441087966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45978.893441087966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45978.893441087966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45978.893441087966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45978.893441087966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45978.893441087966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45978.893441087966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45978.893441087966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45978.893441087966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45978.893441087966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45978.893441087966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45978.893441087966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45978.893441087966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45978.893441087966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45978.893441087966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45978.893441087966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45978.893441087966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45978.893441087966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45978.893441087966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45978.893441087966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45978.893441087966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45978.893441087966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45978.893441087966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45978.893441087966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45978.893441087966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45978.893441087966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45978.893441087966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45978.893441087966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45978.893441087966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45978.893441087966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45978.893441087966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45978.893441087966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45978.893441087966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45978.893441087966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45978.893441087966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45978.893441087966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45978.893441087966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45978.893441087966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45978.893441087966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45978.893441087966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45978.893441087966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45978.893441087966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45978.893441087966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45978.893441087966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45978.893441087966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45978.893441087966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45978.893441087966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45978.893441087966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45978.893441087966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45978.893441087966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45978.893441087966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45978.893441087966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45978.893441087966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45978.893441087966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45978.893441087966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45978.893441087966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45978.893441087966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45978.893441087966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45978.893441087966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45978.893441087966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45978.893441087966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45978.893441087966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45978.893441087966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45978.893441087966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45978.893441087966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45978.893441087966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45978.893441087966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45978.893441087966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45978.893441087966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45978.893441087966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45978.893441087966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45978.893441087966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45978.893441087966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45978.893441087966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45978.893441087966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45978.893441087966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45978.893441087966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45978.893441087966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45978.893441087966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45978.893441087966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45978.893441087966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45978.893441087966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45978.893441087966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45978.893441087966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45978.893441087966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45978.893441087966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45978.893441087966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45978.893441087966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45978.893441087966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45978.893441087966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45978.893441087966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45978.893441087966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45978.893441087966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45978.893441087966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45978.893441087966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45978.893441087966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45978.893441087966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45978.893441087966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45978.893441087966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45978.893441087966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45978.893441087966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45978.893441087966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45978.893441087966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45978.893441087966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45978.893441087966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45978.893441087966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45978.893441087966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45978.893441087966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45978.893441087966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45978.893441087966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45978.893441087966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45978.893441087966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45978.893441087966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45978.893441087966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45978.893441087966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45978.893441087966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45978.893441087966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45978.893441087966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45978.893441087966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45978.893441087966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45978.893441087966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45978.893441087966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45978.893441087966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45978.893441087966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45978.893441087966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45978.893441087966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45978.893441087966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45978.893441087966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45978.893441087966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45978.893441087966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45978.893441087966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45978.893441087966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45978.893441087966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45978.893441087966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45978.893441087966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45978.893441087966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45978.893441087966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45978.893441087966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45978.893441087966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45978.893441087966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45978.893441087966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45978.893441087966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45978.893441087966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45978.893441087966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45978.893441087966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45978.893441087966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45978.893441087966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45978.893441087966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45978.893441087966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45978.893441087966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45978.893441087966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45978.893441087966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45978.893441087966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45978.893441087966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45978.893441087966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45978.893441087966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45978.893441087966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45978.893441087966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45978.893441087966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45978.893441087966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45978.893441087966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45978.893441087966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45978.893441087966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45978.893441087966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45978.893441087966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45978.893441087966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45978.893441087966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45978.893441087966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45978.893441087966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45978.893441087966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45978.893441087966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45978.893441087966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45978.893441087966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45978.893441087966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45978.893441087966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45978.893441087966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45978.893441087966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45978.893441087966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45978.893441087966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45978.893441087966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45978.893441087966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45978.893441087966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45978.893441087966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45978.893441087966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45978.893441087966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45978.893441087966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45978.893441087966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45978.893441087966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45978.893441087966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45978.893441087966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45978.893441087966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45978.893441087966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45978.893441087966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45978.893441087966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45978.893441087966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45978.893441087966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45978.893441087966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45978.893441087966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45978.893441087966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45978.893441087966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45978.893441087966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45978.893441087966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45978.893441087966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45978.893441087966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45978.893441087966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45978.893441087966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45978.893441087966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45978.893441087966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45978.893441087966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45978.893441087966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45978.893441087966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45978.893441087966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45978.893441087966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45978.893441087966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45978.893441087966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45978.893441087966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45978.893441087966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45978.893441087966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45978.893441087966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45978.893441087966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45978.893441087966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45978.893441087966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45978.893441087966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45978.893441087966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45978.893441087966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45978.893441087966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45978.893441087966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45978.893441087966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45978.893441087966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45978.893441087966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45978.893441087966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45978.893441087966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45978.893441087966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45978.893441087966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45978.893441087966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45978.893441087966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45978.893441087966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45978.893441087966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45978.893441087966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45978.893441087966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45978.893441087966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45978.893441087966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45978.893441087966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45978.893441087966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45978.893441087966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45978.893441087966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45978.893441087966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45978.893441087966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45978.893441087966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45978.893441087966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45978.893441087966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45978.893441087966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45978.893441087966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45978.893441087966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45978.893441087966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45978.893441087966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45978.893441087966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45978.893441087966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45978.893441087966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45978.893441087966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45978.893441087966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45978.893441087966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45978.893441087966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45978.893441087966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45978.893441087966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45978.893441087966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45978.893441087966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45978.893441087966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45978.893441087966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45978.893441087966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45978.893441087966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45978.893441087966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45978.893441087966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45978.893441087966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45978.893441087966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45978.893441087966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45978.893441087966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45978.893441087966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45978.893441087966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45978.893441087966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45978.893441087966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45978.893441087966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45978.893441087966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45978.893441087966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45978.893441087966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45978.893441087966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45978.893441087966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45978.893441087966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45978.893441087966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45978.893441087966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45978.893441087966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45978.893441087966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45978.893441087966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45978.893441087966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45978.893441087966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45978.893441087966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45978.893441087966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45978.893441087966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45978.893441087966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45978.893441087966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45978.893441087966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45978.893441087966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45978.893441087966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45978.893441087966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45978.893441087966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45978.893441087966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45978.893441087966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45978.893441087966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45978.893441087966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45978.893441087966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45978.893441087966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45978.893441087966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45978.893441087966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45978.893441087966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45978.893441087966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45978.893441087966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45978.893441087966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45978.893441087966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45978.893441087966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45978.893441087966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45978.893441087966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45978.893441087966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45978.893441087966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45978.893441087966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45978.893441087966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45978.893441087966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45978.893441087966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45978.893441087966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45978.893441087966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45978.893441087966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45978.893441087966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45978.893441087966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45978.893441087966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45978.893441087966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45978.893441087966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45978.893441087966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45978.893441087966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45978.893441087966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45978.893441087966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45978.893441087966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45978.893441087966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45978.893441087966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45978.893441087966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45978.893441087966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45978.893441087966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45978.893441087966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45978.893441087966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45978.893441087966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45978.893441087966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45978.893441087966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45978.893441087966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45978.893441087966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45978.893441087966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45978.893441087966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45978.893441087966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45978.893441087966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45978.893441087966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45978.893441087966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45978.893441087966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45978.893441087966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45978.893441087966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45978.893441087966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45978.893441087966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45978.893441087966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45978.893441087966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45978.893441087966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45978.893441087966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45978.893441087966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45978.893441087966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45978.893441087966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45978.893441087966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45978.893441087966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45978.893441087966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45978.893441087966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45978.893441087966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45978.893441087966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45978.893441087966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45978.893441087966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45978.893441087966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45978.893441087966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45978.893441087966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45978.893441087966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45978.893441087966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45978.893441087966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45978.893441087966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45978.893441087966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45978.893441087966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45978.893441087966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45978.893441087966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45978.893441087966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45978.893441087966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45978.893441087966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45978.893441087966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45978.893441087966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45978.893441087966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45978.893441087966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45978.893441087966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45978.893441087966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45978.893441087966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45978.893441087966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45978.893441087966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45978.893441087966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45978.893441087966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45978.893441087966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45978.893441087966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45978.893441087966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45978.893441087966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45978.893441087966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45978.893441087966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45978.893441087966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45978.893441087966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45978.893441087966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45978.893441087966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45978.893441087966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45978.893441087966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45978.893441087966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45978.893441087966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45978.893441087966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45978.893441087966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45978.893441087966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45978.893441087966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45978.893441087966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45978.893441087966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45978.893441087966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45978.893441087966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45978.893441087966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45978.893441087966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45978.893441087966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45978.893441087966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45978.893441087966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45978.893441087966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45978.893441087966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45978.893441087966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45978.893441087966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45978.893441087966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45978.893441087966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45978.893441087966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45978.893441087966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45978.893441087966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45978.893441087966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45978.893441087966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45978.893441087966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45978.893441087966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45978.893441087966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45978.893441087966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45978.893441087966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45978.893441087966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45978.893441087966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45978.893441087966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45978.893441087966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45978.893441087966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45978.893441087966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45978.893441087966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45978.893441087966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45978.893441087966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45978.893441087966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45978.893441087966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45978.893441087966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45978.893441087966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45978.893441087966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45978.893441087966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45978.893441087966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45978.893441087966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45978.893441087966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45978.893441087966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45978.893441087966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45978.893441087966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45978.893441087966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45978.893441087966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45978.893441087966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45978.893441087966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45978.893441087966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45978.893441087966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45978.893441087966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45978.893441087966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45978.893441087966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45978.893441087966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45978.893441087966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45978.893441087966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45978.893441087966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45978.893441087966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45978.893441087966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45978.893441087966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45978.893441087966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45978.893441087966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45978.893441087966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45978.893441087966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45978.893441087966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45978.893441087966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45978.893441087966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45978.893441087966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45978.893441087966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45978.893441087966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45978.893441087966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45978.893441087966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45978.893441087966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45978.893441087966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45978.893441087966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45978.893441087966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45978.893441087966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45978.893441087966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45978.893441087966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45978.893441087966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45978.893441087966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45978.893441087966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45978.893441087966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45978.893441087966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45978.893441087966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45978.893441087966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45978.893441087966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45978.893441087966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45978.893441087966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45978.893441087966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45978.893441087966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45978.893441087966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45978.893441087966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45978.893441087966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45978.893441087966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45978.893441087966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45978.893441087966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45978.893441087966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45978.893441087966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45978.893441087966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45978.893441087966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45978.893441087966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45978.893441087966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45978.893441087966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45978.893441087966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45978.893441087966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45978.893441087966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45978.893441087966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45978.893441087966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45978.893441087966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45978.893441087966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45978.893441087966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45978.893441087966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45978.893441087966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45978.893441087966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45978.893441087966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45978.893441087966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45978.893441087966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45978.893441087966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45978.893441087966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45978.893441087966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45978.893441087966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45978.893441087966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45978.893441087966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45978.893441087966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45978.893441087966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45978.893441087966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45978.893441087966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45978.893441087966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45978.893441087966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45978.893441087966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45978.893441087966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45978.893441087966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45978.893441087966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45978.893441087966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45978.893441087966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45978.893441087966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45978.893441087966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45978.893441087966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45978.893441087966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45978.893441087966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45978.893441087966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45978.893441087966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45978.893441087966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45978.893441087966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45978.893441087966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45978.893441087966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45978.893441087966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45978.893441087966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45978.893441087966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45978.893441087966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45978.893441087966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45978.893441087966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45978.893441087966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45978.893441087966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45978.893441087966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45978.893441087966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45978.893441087966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45978.893441087966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45978.893441087966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45978.893441087966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45978.893441087966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45978.893441087966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45978.893441087966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45978.893441087966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45978.893441087966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45978.893441087966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45978.893441087966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45978.893441087966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45978.893441087966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45978.893441087966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45978.893441087966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45978.893441087966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45978.893441087966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45978.893441087966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45978.893441087966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45978.893441087966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45978.893441087966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45978.893441087966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45978.893441087966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45978.893441087966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45978.893441087966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45978.893441087966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45978.893441087966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45978.893441087966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45978.893441087966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45978.893441087966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45978.893441087966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45978.893441087966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45978.893441087966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45978.893441087966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45978.893441087966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45978.893441087966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45978.893441087966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45978.893441087966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45978.893441087966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45978.893441087966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45978.893441087966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45978.893441087966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45978.893441087966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45978.893441087966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45978.893441087966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45978.893441087966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45978.893441087966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45978.893441087966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45978.893441087966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45978.893441087966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45978.893441087966</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275.4127234953703</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45978.893441087966</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45978.893441087966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45978.893441087966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45978.893441087966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45978.893441087966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45978.893441087966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45978.893441087966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45978.893441087966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45978.893441087966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45978.893441087966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45978.893441087966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45978.893441087966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45978.893441087966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45978.893441087966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45978.893441087966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45978.893441087966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45978.893441087966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45978.893441087966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45978.893441087966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45978.893441087966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45978.893441087966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45978.893441087966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45978.893441087966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45978.893441087966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45978.893441087966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45978.893441087966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45978.893441087966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45978.893441087966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45978.893441087966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45978.893441087966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45978.893441087966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45978.893441087966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45978.893441087966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45978.893441087966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45978.893441087966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45978.893441087966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45978.893441087966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45978.893441087966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45978.893441087966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45978.893441087966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45978.893441087966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45978.893441087966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45978.893441087966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45978.893441087966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45978.893441087966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45978.893441087966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45978.893441087966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45978.893441087966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45978.893441087966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45978.893441087966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45978.893441087966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45978.893441087966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45978.893441087966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45978.893441087966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45978.893441087966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45978.893441087966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45978.893441087966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45978.893441087966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45978.893441087966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45978.893441087966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45978.893441087966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45978.893441087966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45978.893441087966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45978.893441087966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45978.893441087966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45978.893441087966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45978.893441087966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45978.893441087966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45978.893441087966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45978.893441087966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45978.893441087966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45978.893441087966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45978.893441087966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45978.893441087966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45978.893441087966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45978.893441087966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45978.893441087966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45978.893441087966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45978.893441087966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45978.893441087966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45978.893441087966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45978.893441087966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45978.893441087966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45978.893441087966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45978.893441087966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45978.893441087966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45978.893441087966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45978.893441087966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45978.893441087966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45978.893441087966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45978.893441087966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45978.893441087966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45978.893441087966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45978.893441087966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45978.893441087966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45978.893441087966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45978.893441087966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45978.893441087966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45978.893441087966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45978.893441087966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45978.893441087966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45978.893441087966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45978.893441087966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45978.893441087966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45978.893441087966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45978.893441087966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45978.893441087966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45978.893441087966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45978.893441087966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45978.893441087966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45978.893441087966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45978.893441087966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45978.893441087966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45978.893441087966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45978.893441087966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45978.893441087966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45978.893441087966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45978.893441087966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45978.893441087966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45978.893441087966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45978.893441087966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45978.893441087966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45978.893441087966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45978.893441087966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45978.893441087966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45978.893441087966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45978.893441087966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45978.893441087966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45978.893441087966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45978.893441087966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45978.893441087966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45978.893441087966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45978.893441087966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45978.893441087966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45978.893441087966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45978.893441087966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45978.893441087966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45978.893441087966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45978.893441087966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45978.893441087966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45978.893441087966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45978.893441087966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45978.893441087966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45978.893441087966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45978.893441087966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45978.893441087966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45978.893441087966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45978.893441087966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45978.893441087966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45978.893441087966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45978.893441087966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45978.893441087966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45978.893441087966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45978.893441087966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45978.893441087966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45978.893441087966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45978.893441087966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45978.893441087966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45978.893441087966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45978.893441087966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45978.893441087966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45978.893441087966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45978.893441087966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45978.893441087966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45978.893441087966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45978.893441087966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45978.893441087966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45978.893441087966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45978.893441087966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45978.893441087966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45978.893441087966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45978.893441087966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45978.893441087966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45978.893441087966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45978.893441087966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45978.893441087966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45978.893441087966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45978.893441087966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45978.893441087966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45978.893441087966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45978.893441087966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45978.893441087966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45978.893441087966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45978.893441087966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45978.893441087966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45978.893441087966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45978.893441087966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45978.893441087966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45978.893441087966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45978.893441087966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45978.893441087966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45978.893441087966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45978.893441087966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45978.893441087966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45978.893441087966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45978.893441087966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45978.893441087966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45978.893441087966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45978.893441087966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45978.893441087966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45978.893441087966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45978.893441087966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45978.893441087966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45978.893441087966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45978.893441087966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45978.893441087966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45978.893441087966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45978.893441087966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45978.893441087966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45978.893441087966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45978.893441087966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45978.893441087966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45978.893441087966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45978.893441087966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45978.893441087966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45978.893441087966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45978.893441087966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45978.893441087966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45978.893441087966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45978.893441087966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45978.893441087966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45978.893441087966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45978.893441087966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45978.893441087966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45978.893441087966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45978.893441087966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45978.893441087966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45978.893441087966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45978.893441087966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45978.893441087966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45978.893441087966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45978.893441087966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45978.893441087966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45978.893441087966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45978.893441087966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45978.893441087966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45978.893441087966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45978.893441087966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45978.893441087966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45978.893441087966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45978.893441087966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45978.893441087966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45978.893441087966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45978.893441087966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45978.893441087966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45978.893441087966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45978.893441087966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45978.893441087966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45978.893441087966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45978.893441087966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45978.893441087966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45978.893441087966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45978.893441087966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45978.893441087966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45978.893441087966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45978.893441087966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45978.893441087966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45978.893441087966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45978.893441087966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45978.893441087966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45978.893441087966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45978.893441087966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45978.893441087966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45978.893441087966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45978.893441087966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45978.893441087966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45978.893441087966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45978.893441087966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45978.893441087966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45978.893441087966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45978.893441087966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45978.893441087966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45978.893441087966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45978.893441087966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45978.893441087966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45978.893441087966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45978.893441087966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45978.893441087966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45978.893441087966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45978.893441087966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45978.893441087966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45978.893441087966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45978.893441087966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45978.893441087966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45978.893441087966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45978.893441087966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45978.893441087966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45978.893441087966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45978.893441087966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45978.893441087966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45978.893441087966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45978.893441087966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45978.893441087966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45978.893441087966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45978.893441087966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45978.893441087966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45978.893441087966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45978.893441087966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45978.893441087966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45978.893441087966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45978.893441087966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45978.893441087966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45978.893441087966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45978.893441087966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45978.893441087966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45978.893441087966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45978.893441087966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45978.893441087966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45978.893441087966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45978.893441087966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45978.893441087966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45978.893441087966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45978.893441087966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45978.893441087966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45978.893441087966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45978.893441087966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45978.893441087966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45978.893441087966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45978.893441087966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45978.893441087966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45978.893441087966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45978.893441087966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45978.893441087966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45978.893441087966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45978.893441087966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45978.893441087966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45978.893441087966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45978.893441087966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45978.893441087966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45978.893441087966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45978.893441087966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45978.893441087966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45978.893441087966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45978.893441087966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45978.893441087966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45978.893441087966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45978.893441087966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45978.893441087966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45978.893441087966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45978.893441087966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45978.893441087966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45978.893441087966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45978.893441087966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45978.893441087966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45978.893441087966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45978.893441087966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45978.893441087966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45978.893441087966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45978.893441087966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45978.893441087966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45978.893441087966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45978.893441087966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45978.893441087966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45978.893441087966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45978.893441087966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45978.893441087966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45978.893441087966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45978.893441087966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45978.893441087966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45978.893441087966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45978.893441087966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45978.893441087966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45978.893441087966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45978.893441087966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45978.893441087966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45978.893441087966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45978.893441087966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45978.893441087966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45978.893441087966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45978.893441087966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45978.893441087966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45978.893441087966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45978.893441087966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45978.893441087966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45978.893441087966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45978.893441087966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45978.893441087966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45978.893441087966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45978.893441087966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45978.893441087966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45978.893441087966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45978.893441087966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45978.893441087966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45978.893441087966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45978.893441087966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45978.893441087966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45978.893441087966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45978.893441087966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45978.893441087966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45978.893441087966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45978.893441087966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45978.893441087966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45978.893441087966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45978.893441087966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45978.893441087966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45978.893441087966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45978.893441087966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45978.893441087966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45978.893441087966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45978.893441087966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45978.893441087966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45978.893441087966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45978.893441087966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45978.893441087966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45978.893441087966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45978.893441087966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45978.893441087966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45978.893441087966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45978.893441087966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45978.893441087966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45978.893441087966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45978.893441087966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45978.893441087966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45978.893441087966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45978.893441087966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45978.893441087966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45978.893441087966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45978.893441087966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45978.893441087966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45978.893441087966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45978.893441087966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45978.893441087966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45978.893441087966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45978.893441087966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45978.893441087966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45978.893441087966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45978.893441087966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45978.893441087966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45978.893441087966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45978.893441087966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45978.893441087966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45978.893441087966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45978.893441087966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45978.893441087966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45978.893441087966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45978.893441087966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45978.893441087966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45978.893441087966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45978.893441087966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45978.893441087966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45978.893441087966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45978.893441087966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45978.893441087966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45978.893441087966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45978.893441087966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45978.893441087966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45978.893441087966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45978.893441087966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45978.893441087966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45978.893441087966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45978.893441087966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45978.893441087966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45978.893441087966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45978.893441087966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45978.893441087966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45978.893441087966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45978.893441087966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45978.893441087966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45978.893441087966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45978.893441087966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45978.893441087966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45978.893441087966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45978.893441087966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45978.893441087966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45978.893441087966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45978.893441087966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45978.893441087966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45978.893441087966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45978.893441087966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45978.893441087966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45978.893441087966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45978.893441087966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45978.893441087966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45978.893441087966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45978.893441087966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45978.893441087966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45978.893441087966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45978.893441087966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45978.893441087966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45978.893441087966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45978.893441087966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45978.893441087966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45978.893441087966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45978.893441087966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45978.893441087966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45978.893441087966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45978.893441087966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45978.893441087966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45978.893441087966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45978.893441087966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45978.893441087966</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45978.893441087966</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45978.893441087966</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45978.893441087966</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45978.893441087966</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45978.893441087966</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45978.893441087966</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45978.893441087966</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45978.893441087966</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45978.893441087966</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45978.893441087966</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45978.893441087966</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45978.893441087966</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45978.893441087966</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45978.893441087966</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45978.893441087966</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45978.893441087966</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45978.893441087966</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45978.893441087966</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45978.893441087966</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45978.893441087966</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45978.893441087966</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45978.893441087966</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45978.893441087966</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1"/>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87.061380902778183</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52.704563773149857</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30.232329976854089</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G6" ca="1" si="2">IFERROR(NOW()-F5,"")</f>
        <v>1.3786378472286742</v>
      </c>
      <c r="H5" s="135">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33946</v>
      </c>
      <c r="E6" s="109" t="s">
        <v>39021</v>
      </c>
      <c r="F6" s="135">
        <v>45978.738356481481</v>
      </c>
      <c r="G6" s="111">
        <f t="shared" ca="1" si="2"/>
        <v>0.15508460648561595</v>
      </c>
      <c r="H6" s="135">
        <v>45978.716273148151</v>
      </c>
      <c r="I6" s="109" t="str">
        <f>IFERROR(VLOOKUP(D6,DB!A:F,6,0),"")</f>
        <v>SCECO</v>
      </c>
      <c r="J6" s="109" t="str">
        <f>IFERROR(VLOOKUP(D6,DB!A:G,7,0),"")</f>
        <v>Dead</v>
      </c>
      <c r="K6" s="109" t="s">
        <v>39120</v>
      </c>
      <c r="L6" s="109" t="str">
        <f>IFERROR(VLOOKUP(D6,DB!A:I,9,0),"")</f>
        <v>Latis</v>
      </c>
    </row>
    <row r="7" spans="1:13">
      <c r="A7" s="109"/>
      <c r="B7" s="109" t="str">
        <f>IFERROR(VLOOKUP(D7,DB!A:K,11,0),"")</f>
        <v/>
      </c>
      <c r="C7" s="109"/>
      <c r="D7" s="109"/>
      <c r="E7" s="109"/>
      <c r="F7" s="109"/>
      <c r="G7" s="109">
        <f t="shared" ref="G7:G68" ca="1" si="3">IFERROR(NOW()-F7,"")</f>
        <v>45978.893441087966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45978.893441087966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45978.893441087966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45978.893441087966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45978.893441087966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45978.893441087966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45978.893441087966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45978.893441087966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45978.893441087966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45978.893441087966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45978.893441087966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45978.893441087966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45978.893441087966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45978.893441087966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45978.893441087966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45978.893441087966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45978.893441087966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45978.893441087966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45978.893441087966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45978.893441087966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45978.893441087966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45978.893441087966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45978.893441087966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45978.893441087966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45978.893441087966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45978.893441087966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45978.893441087966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45978.893441087966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45978.893441087966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45978.893441087966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45978.893441087966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45978.893441087966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45978.893441087966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45978.893441087966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45978.893441087966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45978.893441087966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45978.893441087966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45978.893441087966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45978.893441087966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45978.893441087966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45978.893441087966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45978.893441087966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45978.893441087966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45978.893441087966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45978.893441087966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45978.893441087966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45978.893441087966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45978.893441087966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45978.893441087966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45978.893441087966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45978.893441087966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45978.893441087966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45978.893441087966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45978.893441087966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45978.893441087966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45978.893441087966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45978.893441087966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45978.893441087966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45978.893441087966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45978.893441087966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45978.893441087966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45978.893441087966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ref="G69:G132" ca="1" si="4">IFERROR(NOW()-F69,"")</f>
        <v>45978.893441087966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45978.893441087966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45978.893441087966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45978.893441087966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45978.893441087966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45978.893441087966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45978.893441087966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45978.893441087966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45978.893441087966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45978.893441087966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45978.893441087966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45978.893441087966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45978.893441087966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45978.893441087966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45978.893441087966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45978.893441087966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45978.893441087966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45978.893441087966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45978.893441087966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45978.893441087966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45978.893441087966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45978.893441087966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45978.893441087966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45978.893441087966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45978.893441087966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45978.893441087966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45978.893441087966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45978.893441087966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45978.893441087966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45978.893441087966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45978.893441087966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45978.893441087966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45978.893441087966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45978.893441087966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45978.893441087966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45978.893441087966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45978.893441087966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45978.893441087966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45978.893441087966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45978.893441087966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45978.893441087966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45978.893441087966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45978.893441087966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45978.893441087966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45978.893441087966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45978.893441087966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45978.893441087966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45978.893441087966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45978.893441087966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45978.893441087966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45978.893441087966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45978.893441087966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45978.893441087966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45978.893441087966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45978.893441087966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45978.893441087966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45978.893441087966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45978.893441087966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45978.893441087966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45978.893441087966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45978.893441087966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45978.893441087966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45978.893441087966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45978.893441087966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ref="G133:G196" ca="1" si="5">IFERROR(NOW()-F133,"")</f>
        <v>45978.893441087966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45978.893441087966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45978.893441087966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45978.893441087966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45978.893441087966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45978.893441087966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45978.893441087966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45978.893441087966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45978.893441087966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45978.893441087966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45978.893441087966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45978.893441087966</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45978.893441087966</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45978.893441087966</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45978.893441087966</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45978.893441087966</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45978.893441087966</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45978.893441087966</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45978.893441087966</v>
      </c>
      <c r="H151" s="109"/>
      <c r="I151" s="109" t="str">
        <f>IFERROR(VLOOKUP(D151,DB!A:F,6,0),"")</f>
        <v/>
      </c>
      <c r="J151" s="109" t="str">
        <f>IFERROR(VLOOKUP(D151,DB!A:G,7,0),"")</f>
        <v/>
      </c>
      <c r="K151" s="109"/>
      <c r="L151" s="109" t="str">
        <f>IFERROR(VLOOKUP(D151,DB!A:I,9,0),"")</f>
        <v/>
      </c>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sheetData>
  <dataValidations count="2">
    <dataValidation allowBlank="1" showInputMessage="1" showErrorMessage="1" sqref="E1" xr:uid="{920C6338-E771-4DAE-8C89-92A9093EA4DE}"/>
    <dataValidation type="list" allowBlank="1" showInputMessage="1" showErrorMessage="1" sqref="E2:E1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0" ca="1" si="0">IFERROR(NOW()-F2,"-")</f>
        <v>45978.893441087966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45978.893441087966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45978.893441087966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45978.893441087966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45978.893441087966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45978.893441087966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45978.893441087966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45978.893441087966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45978.893441087966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45978.893441087966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45978.893441087966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45978.893441087966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45978.893441087966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45978.893441087966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45978.893441087966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45978.893441087966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45978.893441087966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45978.893441087966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45978.893441087966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45978.893441087966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45978.893441087966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45978.893441087966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45978.893441087966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45978.893441087966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45978.893441087966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45978.893441087966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45978.893441087966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45978.893441087966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45978.893441087966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45978.893441087966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45978.893441087966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45978.893441087966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45978.893441087966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45978.893441087966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45978.893441087966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45978.893441087966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45978.893441087966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45978.893441087966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45978.893441087966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45978.893441087966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45978.893441087966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45978.893441087966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45978.893441087966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45978.893441087966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45978.893441087966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45978.893441087966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45978.893441087966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45978.893441087966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45978.893441087966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ref="G51:G84" ca="1" si="1">IFERROR(NOW()-F51,"-")</f>
        <v>45978.893441087966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45978.893441087966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45978.893441087966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45978.893441087966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45978.893441087966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45978.893441087966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45978.893441087966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45978.893441087966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45978.893441087966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45978.893441087966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45978.893441087966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45978.893441087966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45978.893441087966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45978.893441087966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45978.893441087966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45978.893441087966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45978.893441087966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45978.893441087966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45978.893441087966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45978.893441087966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45978.893441087966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45978.893441087966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45978.893441087966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45978.893441087966</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45978.893441087966</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45978.893441087966</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45978.893441087966</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45978.893441087966</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45978.893441087966</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45978.893441087966</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45978.893441087966</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45978.893441087966</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45978.893441087966</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45978.893441087966</v>
      </c>
      <c r="H84" s="121"/>
      <c r="I84" s="119" t="str">
        <f>IFERROR(VLOOKUP(D84,DB!A:F,6,0),"")</f>
        <v/>
      </c>
      <c r="J84" s="119" t="str">
        <f>IFERROR(VLOOKUP(D84,DB!A:G,7,0),"")</f>
        <v/>
      </c>
      <c r="K84" s="122"/>
      <c r="L84" s="123" t="str">
        <f>IFERROR(VLOOKUP(D84,DB!A:I,9,0),"")</f>
        <v/>
      </c>
    </row>
  </sheetData>
  <dataValidations count="2">
    <dataValidation allowBlank="1" showInputMessage="1" showErrorMessage="1" sqref="E1" xr:uid="{9E1BC488-8814-4F8A-8DBE-742B3278AB71}"/>
    <dataValidation type="list" allowBlank="1" showInputMessage="1" showErrorMessage="1" sqref="E2:E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2025-11-17T18:26:40Z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